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5980" activeTab="0"/>
  </bookViews>
  <sheets>
    <sheet name="C.1" sheetId="1" r:id="rId1"/>
    <sheet name="G.1" sheetId="2" r:id="rId2"/>
    <sheet name="C.2" sheetId="3" r:id="rId3"/>
    <sheet name="C.3" sheetId="4" r:id="rId4"/>
    <sheet name="C.4" sheetId="5" r:id="rId5"/>
    <sheet name="C.5" sheetId="6" r:id="rId6"/>
    <sheet name="G.2" sheetId="7" r:id="rId7"/>
  </sheets>
  <definedNames/>
  <calcPr fullCalcOnLoad="1"/>
</workbook>
</file>

<file path=xl/sharedStrings.xml><?xml version="1.0" encoding="utf-8"?>
<sst xmlns="http://schemas.openxmlformats.org/spreadsheetml/2006/main" count="96" uniqueCount="71">
  <si>
    <t>Porcentual</t>
  </si>
  <si>
    <t>Total</t>
  </si>
  <si>
    <t>Fuente</t>
  </si>
  <si>
    <t>Región Noroeste</t>
  </si>
  <si>
    <t>Región Noreste</t>
  </si>
  <si>
    <t>Región Cuyo</t>
  </si>
  <si>
    <t>Región Pampeana</t>
  </si>
  <si>
    <t>Región Patagonica</t>
  </si>
  <si>
    <t>CABA</t>
  </si>
  <si>
    <t>Ingresos tributarios</t>
  </si>
  <si>
    <t>Participación</t>
  </si>
  <si>
    <t>Variación porcentual</t>
  </si>
  <si>
    <t>Variación nominal</t>
  </si>
  <si>
    <t>Jurisdicción</t>
  </si>
  <si>
    <t>Impuesto al Valor Agregado (IVA - DGI)</t>
  </si>
  <si>
    <t>Total ingresos tributarios</t>
  </si>
  <si>
    <t>Total ingresos tributarios propios</t>
  </si>
  <si>
    <t>Impuesto Sobre los Ingresos Brutos (ISIB)</t>
  </si>
  <si>
    <t>Coparticipación Federal de Impuestos</t>
  </si>
  <si>
    <t>Concepto</t>
  </si>
  <si>
    <t xml:space="preserve">    Impuesto sobre los Ingresos Brutos</t>
  </si>
  <si>
    <t xml:space="preserve">    Patentes sobre Vehículos en General</t>
  </si>
  <si>
    <t xml:space="preserve">    Impuesto de Sellos</t>
  </si>
  <si>
    <t xml:space="preserve">    Planes de Pago</t>
  </si>
  <si>
    <t xml:space="preserve">    Publicidad</t>
  </si>
  <si>
    <t xml:space="preserve">     Gravamenes varios</t>
  </si>
  <si>
    <t xml:space="preserve">  Recursos propios</t>
  </si>
  <si>
    <t xml:space="preserve">  Coparticipación federal de impuestos</t>
  </si>
  <si>
    <t xml:space="preserve">   Buenos Aires</t>
  </si>
  <si>
    <t xml:space="preserve">   Catamarca</t>
  </si>
  <si>
    <t xml:space="preserve">   Córdoba</t>
  </si>
  <si>
    <t xml:space="preserve">   Corrientes</t>
  </si>
  <si>
    <t xml:space="preserve">   Chaco</t>
  </si>
  <si>
    <t xml:space="preserve">   Chubut</t>
  </si>
  <si>
    <t xml:space="preserve">   Entre Ríos</t>
  </si>
  <si>
    <t xml:space="preserve">   Formosa</t>
  </si>
  <si>
    <t xml:space="preserve">   Jujuy</t>
  </si>
  <si>
    <t xml:space="preserve">   La Pampa</t>
  </si>
  <si>
    <t xml:space="preserve">   La Rioja</t>
  </si>
  <si>
    <t xml:space="preserve">   Mendoza</t>
  </si>
  <si>
    <t xml:space="preserve">   Misiones</t>
  </si>
  <si>
    <t xml:space="preserve">   Neuquén</t>
  </si>
  <si>
    <t xml:space="preserve">   Rio Negro</t>
  </si>
  <si>
    <t xml:space="preserve">   Salta</t>
  </si>
  <si>
    <t xml:space="preserve">   San Juan</t>
  </si>
  <si>
    <t xml:space="preserve">   San Luis</t>
  </si>
  <si>
    <t xml:space="preserve">   Santa Cruz</t>
  </si>
  <si>
    <t xml:space="preserve">   Santa Fe</t>
  </si>
  <si>
    <t xml:space="preserve">   Sgo. Del Estero</t>
  </si>
  <si>
    <t xml:space="preserve">   Tucumán</t>
  </si>
  <si>
    <t xml:space="preserve">   Tierra del Fuego</t>
  </si>
  <si>
    <t xml:space="preserve">   C.A.B.A.</t>
  </si>
  <si>
    <t>%</t>
  </si>
  <si>
    <t>millones de pesos</t>
  </si>
  <si>
    <t xml:space="preserve">Nominal     </t>
  </si>
  <si>
    <t xml:space="preserve">    Variación</t>
  </si>
  <si>
    <t xml:space="preserve">    Alumbrado, barrido y Limpieza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</si>
  <si>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</si>
  <si>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Recaudación impositiva del mes de mayo por concepto. Ciudad de Buenos Aires. Años 2010/2011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</si>
  <si>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Recaudación impositiva acumulada a mayo por concepto. Ciudad de Buenos Aires. Años 2010/2011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</si>
  <si>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Ingresos tributarios totales acumulados por fuente a mayo. Ciudad de Buenos Aires. Año 2011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</si>
  <si>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no se incluye la recaudación del </t>
    </r>
    <r>
      <rPr>
        <sz val="7"/>
        <color indexed="63"/>
        <rFont val="Arial"/>
        <family val="0"/>
      </rPr>
      <t>IVA</t>
    </r>
    <r>
      <rPr>
        <sz val="8"/>
        <color indexed="63"/>
        <rFont val="Arial"/>
        <family val="0"/>
      </rPr>
      <t xml:space="preserve"> aduanero.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</si>
  <si>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</si>
  <si>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AFIP</t>
    </r>
    <r>
      <rPr>
        <sz val="8"/>
        <color indexed="63"/>
        <rFont val="Arial"/>
        <family val="0"/>
      </rPr>
      <t xml:space="preserve"> (Administración Federal de Ingresos Públicos).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</si>
  <si>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Comparación de la evolución de la recaudación acumulada a mayo del </t>
    </r>
    <r>
      <rPr>
        <sz val="10"/>
        <color indexed="63"/>
        <rFont val="Arial"/>
        <family val="0"/>
      </rPr>
      <t>IVA DGI</t>
    </r>
    <r>
      <rPr>
        <sz val="11"/>
        <color indexed="63"/>
        <rFont val="Arial"/>
        <family val="0"/>
      </rPr>
      <t xml:space="preserve"> y del</t>
    </r>
    <r>
      <rPr>
        <sz val="10"/>
        <color indexed="63"/>
        <rFont val="Arial"/>
        <family val="0"/>
      </rPr>
      <t xml:space="preserve"> ISIB</t>
    </r>
    <r>
      <rPr>
        <sz val="11"/>
        <color indexed="63"/>
        <rFont val="Arial"/>
        <family val="0"/>
      </rPr>
      <t>. Años 2010/2011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</si>
  <si>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Distribución de la Coparticipación Federal de Impuestos por jurisdicción. Acumulado a mayo. República Argentina. Años 2010/2011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</si>
  <si>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información del MECON (Ministerio de Economía de la Nación).</t>
    </r>
  </si>
  <si>
    <r>
      <rPr>
        <b/>
        <sz val="11"/>
        <color indexed="30"/>
        <rFont val="Arial"/>
        <family val="0"/>
      </rPr>
      <t>Gráfico 1</t>
    </r>
    <r>
      <rPr>
        <sz val="11"/>
        <color indexed="63"/>
        <rFont val="Arial"/>
        <family val="0"/>
      </rPr>
      <t xml:space="preserve"> Ingresos tributarios propios del mes de mayo por concepto. Ciudad de Buenos Aires. Años 2010/2011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</si>
  <si>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información de la DGR.</t>
    </r>
  </si>
  <si>
    <r>
      <rPr>
        <b/>
        <sz val="11"/>
        <color indexed="30"/>
        <rFont val="Arial"/>
        <family val="0"/>
      </rPr>
      <t>Gráfico 2</t>
    </r>
    <r>
      <rPr>
        <sz val="11"/>
        <color indexed="63"/>
        <rFont val="Arial"/>
        <family val="0"/>
      </rPr>
      <t xml:space="preserve"> Distribución regional de la Coparticipación Federal de Impuestos.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</si>
  <si>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se agrupan las provincias en las siguientes regiones
Noroeste: Jujuy - Salta - La Rioja - Tucumán - Catamarca y Santiago del Estero
Noreste: Formosa - Misiones - Chaco - Entre Ríos - Corrientes 
Cuyo: San Juan - San Luis - Mendoza
Pampeana: Buenos Aires - Santa Fe - Cordoba - La Pampa
Patagónica: Tierra del Fuego - Chubut - Nequen - Santa Cruz - Rio Negro
</t>
    </r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 Dirección General de Estadística y Censos (Ministerio de Hacienda GCBA) sobre la base de información del MECON (Ministerio de Economía de la Nación).
</t>
    </r>
  </si>
</sst>
</file>

<file path=xl/styles.xml><?xml version="1.0" encoding="utf-8"?>
<styleSheet xmlns="http://schemas.openxmlformats.org/spreadsheetml/2006/main">
  <numFmts count="7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_ ;[Red]\-0.0\ "/>
    <numFmt numFmtId="182" formatCode="#,##0.0\ \ "/>
    <numFmt numFmtId="183" formatCode="#,##0.0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\ "/>
    <numFmt numFmtId="191" formatCode="#,##0.0\ "/>
    <numFmt numFmtId="192" formatCode="0.0%"/>
    <numFmt numFmtId="193" formatCode="#,##0.0000000"/>
    <numFmt numFmtId="194" formatCode="_ [$€-2]\ * #,##0.00_ ;_ [$€-2]\ * \-#,##0.00_ ;_ [$€-2]\ * &quot;-&quot;??_ "/>
    <numFmt numFmtId="195" formatCode="yyyy"/>
    <numFmt numFmtId="196" formatCode="0.0000"/>
    <numFmt numFmtId="197" formatCode="0.000"/>
    <numFmt numFmtId="198" formatCode="0.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000"/>
    <numFmt numFmtId="205" formatCode="#,##0.0000\ \ "/>
    <numFmt numFmtId="206" formatCode="#,##0.00\ \ "/>
    <numFmt numFmtId="207" formatCode="#,##0.000\ \ "/>
    <numFmt numFmtId="208" formatCode="0.00_ ;[Red]\-0.00\ "/>
    <numFmt numFmtId="209" formatCode="#,##0.000"/>
    <numFmt numFmtId="210" formatCode="#,##0.0000"/>
    <numFmt numFmtId="211" formatCode="#,##0.00000"/>
    <numFmt numFmtId="212" formatCode="#,##0.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0.0%\ \ "/>
    <numFmt numFmtId="222" formatCode="_-* #,##0.00\ _P_t_s_-;\-* #,##0.00\ _P_t_s_-;_-* &quot;-&quot;??\ _P_t_s_-;_-@_-"/>
    <numFmt numFmtId="223" formatCode="mmmm\ yyyy"/>
    <numFmt numFmtId="224" formatCode="#.##000"/>
    <numFmt numFmtId="225" formatCode="#.##0,"/>
    <numFmt numFmtId="226" formatCode="\$#,#00"/>
    <numFmt numFmtId="227" formatCode="\$#,"/>
    <numFmt numFmtId="228" formatCode="_-* #,##0\ _P_t_s_-;\-* #,##0\ _P_t_s_-;_-* &quot;-&quot;??\ _P_t_s_-;_-@_-"/>
    <numFmt numFmtId="229" formatCode="_(&quot;N$&quot;* #,##0_);_(&quot;N$&quot;* \(#,##0\);_(&quot;N$&quot;* &quot;-&quot;_);_(@_)"/>
    <numFmt numFmtId="230" formatCode="#,#00"/>
    <numFmt numFmtId="231" formatCode="%#,#00"/>
    <numFmt numFmtId="232" formatCode="#,##0\ _$;\-#,##0\ _$"/>
    <numFmt numFmtId="233" formatCode="_-&quot;$&quot;* #,##0.00_-;\-&quot;$&quot;* #,##0.00_-;_-&quot;$&quot;* &quot;-&quot;??_-;_-@_-"/>
    <numFmt numFmtId="234" formatCode="_-&quot;$&quot;* #,##0_-;\-&quot;$&quot;* #,##0_-;_-&quot;$&quot;* &quot;-&quot;_-;_-@_-"/>
  </numFmts>
  <fonts count="7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2"/>
      <name val="Arial"/>
      <family val="0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6.4"/>
      <color indexed="8"/>
      <name val="Arial"/>
      <family val="2"/>
    </font>
    <font>
      <sz val="9.5"/>
      <color indexed="8"/>
      <name val="Arial"/>
      <family val="2"/>
    </font>
    <font>
      <sz val="9"/>
      <color indexed="9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b/>
      <sz val="8"/>
      <color indexed="63"/>
      <name val="Arial"/>
      <family val="0"/>
    </font>
    <font>
      <sz val="6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1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0"/>
      <color indexed="30"/>
      <name val="Arial"/>
      <family val="0"/>
    </font>
    <font>
      <b/>
      <sz val="8"/>
      <color indexed="8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sz val="10"/>
      <color indexed="6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0066CC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>
        <color indexed="63"/>
      </bottom>
    </border>
    <border>
      <left style="thin">
        <color theme="0" tint="-0.1499900072813034"/>
      </left>
      <right style="thin">
        <color rgb="FF0066CC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>
        <color indexed="63"/>
      </top>
      <bottom style="thin">
        <color theme="0" tint="-0.1499900072813034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Font="0" applyFill="0" applyAlignment="0" applyProtection="0"/>
    <xf numFmtId="0" fontId="55" fillId="20" borderId="2" applyNumberFormat="0" applyFont="0" applyFill="0" applyAlignment="0" applyProtection="0"/>
    <xf numFmtId="0" fontId="55" fillId="20" borderId="3" applyNumberFormat="0" applyFont="0" applyFill="0" applyAlignment="0" applyProtection="0"/>
    <xf numFmtId="4" fontId="2" fillId="0" borderId="4">
      <alignment horizontal="center" vertical="center" wrapText="1"/>
      <protection/>
    </xf>
    <xf numFmtId="0" fontId="56" fillId="21" borderId="5">
      <alignment horizontal="centerContinuous" vertical="center"/>
      <protection/>
    </xf>
    <xf numFmtId="0" fontId="57" fillId="22" borderId="6" applyNumberFormat="0" applyAlignment="0" applyProtection="0"/>
    <xf numFmtId="0" fontId="58" fillId="23" borderId="7" applyNumberFormat="0" applyAlignment="0" applyProtection="0"/>
    <xf numFmtId="0" fontId="59" fillId="0" borderId="8" applyNumberFormat="0" applyFill="0" applyAlignment="0" applyProtection="0"/>
    <xf numFmtId="180" fontId="60" fillId="24" borderId="9" applyProtection="0">
      <alignment horizontal="left" vertical="center" indent="1"/>
    </xf>
    <xf numFmtId="222" fontId="6" fillId="0" borderId="0" applyNumberFormat="0" applyFill="0" applyBorder="0" applyProtection="0">
      <alignment horizontal="center" vertical="center" wrapText="1"/>
    </xf>
    <xf numFmtId="223" fontId="6" fillId="0" borderId="0">
      <alignment horizontal="center"/>
      <protection/>
    </xf>
    <xf numFmtId="224" fontId="8" fillId="0" borderId="0">
      <alignment/>
      <protection locked="0"/>
    </xf>
    <xf numFmtId="225" fontId="8" fillId="0" borderId="0">
      <alignment/>
      <protection locked="0"/>
    </xf>
    <xf numFmtId="0" fontId="61" fillId="25" borderId="0" applyNumberFormat="0" applyBorder="0" applyAlignment="0" applyProtection="0"/>
    <xf numFmtId="180" fontId="6" fillId="0" borderId="0" applyBorder="0">
      <alignment horizontal="center"/>
      <protection/>
    </xf>
    <xf numFmtId="226" fontId="8" fillId="0" borderId="0">
      <alignment/>
      <protection locked="0"/>
    </xf>
    <xf numFmtId="227" fontId="8" fillId="0" borderId="0">
      <alignment/>
      <protection locked="0"/>
    </xf>
    <xf numFmtId="1" fontId="8" fillId="0" borderId="0">
      <alignment/>
      <protection locked="0"/>
    </xf>
    <xf numFmtId="228" fontId="6" fillId="0" borderId="0" applyNumberFormat="0">
      <alignment horizontal="right"/>
      <protection/>
    </xf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2" fillId="0" borderId="4" applyNumberFormat="0" applyAlignment="0">
      <protection/>
    </xf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32" borderId="6" applyNumberFormat="0" applyAlignment="0" applyProtection="0"/>
    <xf numFmtId="0" fontId="66" fillId="0" borderId="0" applyNumberFormat="0" applyFill="0" applyBorder="0" applyAlignment="0" applyProtection="0"/>
    <xf numFmtId="229" fontId="9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9" fontId="8" fillId="0" borderId="0">
      <alignment/>
      <protection locked="0"/>
    </xf>
    <xf numFmtId="229" fontId="8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3" fontId="6" fillId="0" borderId="13" applyNumberFormat="0" applyFont="0" applyFill="0" applyAlignment="0" applyProtection="0"/>
    <xf numFmtId="4" fontId="11" fillId="0" borderId="13" applyNumberFormat="0" applyFont="0" applyAlignment="0">
      <protection/>
    </xf>
    <xf numFmtId="230" fontId="8" fillId="0" borderId="0">
      <alignment/>
      <protection locked="0"/>
    </xf>
    <xf numFmtId="0" fontId="7" fillId="0" borderId="0">
      <alignment/>
      <protection/>
    </xf>
    <xf numFmtId="0" fontId="67" fillId="0" borderId="14">
      <alignment horizontal="left" wrapText="1" indent="1"/>
      <protection/>
    </xf>
    <xf numFmtId="1" fontId="10" fillId="0" borderId="0">
      <alignment/>
      <protection locked="0"/>
    </xf>
    <xf numFmtId="1" fontId="10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4" borderId="0" applyNumberFormat="0" applyBorder="0" applyProtection="0">
      <alignment horizontal="center"/>
    </xf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6" borderId="15" applyNumberFormat="0" applyFont="0" applyAlignment="0" applyProtection="0"/>
    <xf numFmtId="231" fontId="8" fillId="0" borderId="0">
      <alignment/>
      <protection locked="0"/>
    </xf>
    <xf numFmtId="9" fontId="0" fillId="0" borderId="0" applyFont="0" applyFill="0" applyBorder="0" applyAlignment="0" applyProtection="0"/>
    <xf numFmtId="0" fontId="70" fillId="22" borderId="16" applyNumberFormat="0" applyAlignment="0" applyProtection="0"/>
    <xf numFmtId="0" fontId="0" fillId="37" borderId="17">
      <alignment horizontal="center" vertical="center" wrapText="1"/>
      <protection/>
    </xf>
    <xf numFmtId="0" fontId="0" fillId="37" borderId="17" applyNumberFormat="0" applyAlignment="0">
      <protection/>
    </xf>
    <xf numFmtId="180" fontId="71" fillId="38" borderId="9">
      <alignment horizontal="left" vertical="center" indent="2"/>
      <protection/>
    </xf>
    <xf numFmtId="0" fontId="72" fillId="0" borderId="18">
      <alignment horizontal="left" vertical="center" wrapText="1" indent="1"/>
      <protection/>
    </xf>
    <xf numFmtId="0" fontId="73" fillId="0" borderId="0" applyNumberFormat="0" applyFill="0" applyBorder="0" applyAlignment="0" applyProtection="0"/>
    <xf numFmtId="1" fontId="74" fillId="0" borderId="0" applyNumberFormat="0" applyFill="0" applyBorder="0" applyAlignment="0" applyProtection="0"/>
    <xf numFmtId="0" fontId="75" fillId="0" borderId="19" applyNumberFormat="0" applyFill="0" applyAlignment="0" applyProtection="0"/>
    <xf numFmtId="3" fontId="13" fillId="0" borderId="0">
      <alignment horizontal="center" vertical="top"/>
      <protection/>
    </xf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83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3" fontId="6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192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right"/>
    </xf>
    <xf numFmtId="183" fontId="6" fillId="0" borderId="0" xfId="0" applyNumberFormat="1" applyFont="1" applyFill="1" applyAlignment="1">
      <alignment/>
    </xf>
    <xf numFmtId="183" fontId="6" fillId="39" borderId="0" xfId="0" applyNumberFormat="1" applyFont="1" applyFill="1" applyBorder="1" applyAlignment="1">
      <alignment/>
    </xf>
    <xf numFmtId="0" fontId="6" fillId="39" borderId="0" xfId="0" applyFont="1" applyFill="1" applyAlignment="1">
      <alignment/>
    </xf>
    <xf numFmtId="10" fontId="0" fillId="0" borderId="0" xfId="0" applyNumberFormat="1" applyFill="1" applyAlignment="1">
      <alignment/>
    </xf>
    <xf numFmtId="183" fontId="6" fillId="39" borderId="0" xfId="0" applyNumberFormat="1" applyFont="1" applyFill="1" applyAlignment="1" quotePrefix="1">
      <alignment/>
    </xf>
    <xf numFmtId="17" fontId="0" fillId="39" borderId="0" xfId="0" applyNumberFormat="1" applyFill="1" applyAlignment="1">
      <alignment/>
    </xf>
    <xf numFmtId="183" fontId="20" fillId="39" borderId="0" xfId="0" applyNumberFormat="1" applyFont="1" applyFill="1" applyAlignment="1" quotePrefix="1">
      <alignment/>
    </xf>
    <xf numFmtId="183" fontId="20" fillId="39" borderId="0" xfId="0" applyNumberFormat="1" applyFont="1" applyFill="1" applyAlignment="1" quotePrefix="1">
      <alignment horizontal="center"/>
    </xf>
    <xf numFmtId="183" fontId="20" fillId="39" borderId="0" xfId="0" applyNumberFormat="1" applyFont="1" applyFill="1" applyAlignment="1">
      <alignment horizontal="center"/>
    </xf>
    <xf numFmtId="0" fontId="20" fillId="0" borderId="0" xfId="91" applyFont="1" applyFill="1" applyBorder="1">
      <alignment/>
      <protection/>
    </xf>
    <xf numFmtId="183" fontId="20" fillId="0" borderId="0" xfId="0" applyNumberFormat="1" applyFont="1" applyFill="1" applyBorder="1" applyAlignment="1">
      <alignment/>
    </xf>
    <xf numFmtId="183" fontId="20" fillId="39" borderId="0" xfId="0" applyNumberFormat="1" applyFont="1" applyFill="1" applyAlignment="1">
      <alignment/>
    </xf>
    <xf numFmtId="183" fontId="14" fillId="0" borderId="0" xfId="0" applyNumberFormat="1" applyFont="1" applyAlignment="1">
      <alignment/>
    </xf>
    <xf numFmtId="0" fontId="20" fillId="39" borderId="0" xfId="91" applyFont="1" applyFill="1" applyBorder="1">
      <alignment/>
      <protection/>
    </xf>
    <xf numFmtId="183" fontId="20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92" fontId="0" fillId="0" borderId="0" xfId="95" applyNumberFormat="1" applyFont="1" applyAlignment="1">
      <alignment/>
    </xf>
    <xf numFmtId="0" fontId="1" fillId="39" borderId="0" xfId="0" applyFont="1" applyFill="1" applyAlignment="1">
      <alignment horizontal="left" vertical="center" wrapText="1"/>
    </xf>
    <xf numFmtId="0" fontId="0" fillId="39" borderId="0" xfId="0" applyFont="1" applyFill="1" applyAlignment="1">
      <alignment/>
    </xf>
    <xf numFmtId="180" fontId="71" fillId="38" borderId="9" xfId="99" applyAlignment="1">
      <alignment horizontal="left" vertical="center" indent="1"/>
      <protection/>
    </xf>
    <xf numFmtId="180" fontId="60" fillId="24" borderId="9" xfId="42">
      <alignment horizontal="left" vertical="center" indent="1"/>
    </xf>
    <xf numFmtId="183" fontId="71" fillId="38" borderId="9" xfId="99" applyNumberFormat="1" applyAlignment="1">
      <alignment horizontal="right" vertical="center" indent="2"/>
      <protection/>
    </xf>
    <xf numFmtId="183" fontId="60" fillId="24" borderId="9" xfId="42" applyNumberFormat="1" applyAlignment="1">
      <alignment horizontal="right" vertical="center" indent="2"/>
    </xf>
    <xf numFmtId="180" fontId="60" fillId="24" borderId="1" xfId="42" applyBorder="1">
      <alignment horizontal="left" vertical="center" indent="1"/>
    </xf>
    <xf numFmtId="183" fontId="60" fillId="24" borderId="1" xfId="42" applyNumberFormat="1" applyBorder="1" applyAlignment="1">
      <alignment horizontal="right" vertical="center" indent="2"/>
    </xf>
    <xf numFmtId="0" fontId="56" fillId="21" borderId="5" xfId="38" applyBorder="1">
      <alignment horizontal="centerContinuous" vertical="center"/>
      <protection/>
    </xf>
    <xf numFmtId="0" fontId="56" fillId="21" borderId="20" xfId="38" applyBorder="1">
      <alignment horizontal="centerContinuous" vertical="center"/>
      <protection/>
    </xf>
    <xf numFmtId="0" fontId="56" fillId="21" borderId="21" xfId="38" applyBorder="1">
      <alignment horizontal="centerContinuous" vertical="center"/>
      <protection/>
    </xf>
    <xf numFmtId="0" fontId="72" fillId="0" borderId="22" xfId="100" applyBorder="1">
      <alignment horizontal="left" vertical="center" wrapText="1" indent="1"/>
      <protection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6" fillId="21" borderId="23" xfId="38" applyBorder="1" applyAlignment="1">
      <alignment horizontal="center" vertical="center"/>
      <protection/>
    </xf>
    <xf numFmtId="0" fontId="56" fillId="21" borderId="24" xfId="38" applyBorder="1" applyAlignment="1">
      <alignment horizontal="center" vertical="center"/>
      <protection/>
    </xf>
    <xf numFmtId="0" fontId="56" fillId="21" borderId="5" xfId="38" applyBorder="1" applyAlignment="1">
      <alignment horizontal="center" vertical="center"/>
      <protection/>
    </xf>
    <xf numFmtId="0" fontId="56" fillId="21" borderId="25" xfId="38" applyBorder="1" applyAlignment="1">
      <alignment horizontal="center" vertical="center"/>
      <protection/>
    </xf>
    <xf numFmtId="0" fontId="56" fillId="21" borderId="26" xfId="38" applyBorder="1" applyAlignment="1">
      <alignment horizontal="center" vertical="center"/>
      <protection/>
    </xf>
    <xf numFmtId="0" fontId="56" fillId="21" borderId="27" xfId="38" applyBorder="1" applyAlignment="1">
      <alignment horizontal="center" vertical="center"/>
      <protection/>
    </xf>
    <xf numFmtId="0" fontId="56" fillId="21" borderId="28" xfId="38" applyBorder="1" applyAlignment="1">
      <alignment horizontal="center" vertical="center"/>
      <protection/>
    </xf>
    <xf numFmtId="0" fontId="67" fillId="0" borderId="14" xfId="77">
      <alignment horizontal="left" wrapText="1" indent="1"/>
      <protection/>
    </xf>
    <xf numFmtId="0" fontId="0" fillId="0" borderId="1" xfId="34" applyFont="1" applyFill="1" applyAlignment="1">
      <alignment/>
    </xf>
    <xf numFmtId="0" fontId="72" fillId="0" borderId="18" xfId="100">
      <alignment horizontal="left" vertical="center" wrapText="1" indent="1"/>
      <protection/>
    </xf>
    <xf numFmtId="180" fontId="71" fillId="38" borderId="9" xfId="99" applyAlignment="1">
      <alignment horizontal="left" vertical="center" indent="1"/>
      <protection/>
    </xf>
    <xf numFmtId="183" fontId="60" fillId="24" borderId="9" xfId="42" applyNumberFormat="1" applyAlignment="1" quotePrefix="1">
      <alignment horizontal="right" vertical="center" indent="2"/>
    </xf>
    <xf numFmtId="183" fontId="71" fillId="38" borderId="9" xfId="99" applyNumberFormat="1" applyAlignment="1">
      <alignment horizontal="right" vertical="center" indent="2"/>
      <protection/>
    </xf>
    <xf numFmtId="183" fontId="60" fillId="24" borderId="1" xfId="42" applyNumberFormat="1" applyBorder="1" applyAlignment="1" quotePrefix="1">
      <alignment horizontal="right" vertical="center" indent="2"/>
    </xf>
    <xf numFmtId="0" fontId="56" fillId="21" borderId="29" xfId="38" applyBorder="1">
      <alignment horizontal="center" vertical="center"/>
      <protection/>
    </xf>
    <xf numFmtId="0" fontId="56" fillId="21" borderId="30" xfId="38" applyBorder="1">
      <alignment horizontal="center" vertical="center"/>
      <protection/>
    </xf>
    <xf numFmtId="0" fontId="56" fillId="21" borderId="31" xfId="38" applyBorder="1">
      <alignment horizontal="center" vertical="center"/>
      <protection/>
    </xf>
    <xf numFmtId="0" fontId="56" fillId="21" borderId="32" xfId="38" applyBorder="1">
      <alignment horizontal="center" vertical="center"/>
      <protection/>
    </xf>
    <xf numFmtId="0" fontId="56" fillId="21" borderId="5" xfId="38" applyBorder="1">
      <alignment horizontal="center" vertical="center"/>
      <protection/>
    </xf>
    <xf numFmtId="0" fontId="56" fillId="21" borderId="33" xfId="38" applyBorder="1">
      <alignment horizontal="centerContinuous" vertical="center"/>
      <protection/>
    </xf>
    <xf numFmtId="0" fontId="56" fillId="21" borderId="34" xfId="38" applyBorder="1">
      <alignment horizontal="center" vertical="center"/>
      <protection/>
    </xf>
    <xf numFmtId="0" fontId="56" fillId="21" borderId="35" xfId="38" applyBorder="1">
      <alignment horizontal="center" vertical="center"/>
      <protection/>
    </xf>
    <xf numFmtId="0" fontId="56" fillId="21" borderId="36" xfId="38" applyBorder="1">
      <alignment horizontal="centerContinuous" vertical="center"/>
      <protection/>
    </xf>
    <xf numFmtId="0" fontId="0" fillId="0" borderId="1" xfId="34" applyFont="1" applyFill="1" applyAlignment="1">
      <alignment/>
    </xf>
    <xf numFmtId="180" fontId="60" fillId="24" borderId="3" xfId="36" applyNumberFormat="1" applyFont="1" applyFill="1" applyAlignment="1">
      <alignment horizontal="left" vertical="center" indent="1"/>
    </xf>
    <xf numFmtId="183" fontId="60" fillId="24" borderId="3" xfId="36" applyNumberFormat="1" applyFont="1" applyFill="1" applyAlignment="1">
      <alignment horizontal="right" vertical="center" indent="2"/>
    </xf>
    <xf numFmtId="180" fontId="60" fillId="24" borderId="9" xfId="42" applyAlignment="1">
      <alignment horizontal="left" vertical="center" indent="1"/>
    </xf>
    <xf numFmtId="0" fontId="56" fillId="21" borderId="30" xfId="38" applyBorder="1">
      <alignment horizontal="centerContinuous" vertical="center"/>
      <protection/>
    </xf>
    <xf numFmtId="0" fontId="56" fillId="21" borderId="31" xfId="38" applyBorder="1">
      <alignment horizontal="centerContinuous" vertical="center"/>
      <protection/>
    </xf>
    <xf numFmtId="0" fontId="56" fillId="21" borderId="35" xfId="38" applyBorder="1">
      <alignment horizontal="centerContinuous" vertical="center"/>
      <protection/>
    </xf>
    <xf numFmtId="0" fontId="56" fillId="21" borderId="37" xfId="38" applyBorder="1" applyAlignment="1">
      <alignment horizontal="center" vertical="center" wrapText="1"/>
      <protection/>
    </xf>
    <xf numFmtId="180" fontId="71" fillId="38" borderId="3" xfId="36" applyNumberFormat="1" applyFont="1" applyFill="1" applyAlignment="1">
      <alignment horizontal="left" vertical="center" indent="1"/>
    </xf>
    <xf numFmtId="183" fontId="71" fillId="38" borderId="3" xfId="36" applyNumberFormat="1" applyFont="1" applyFill="1" applyAlignment="1">
      <alignment horizontal="right" vertical="center" indent="1"/>
    </xf>
    <xf numFmtId="183" fontId="71" fillId="38" borderId="3" xfId="36" applyNumberFormat="1" applyFont="1" applyFill="1" applyAlignment="1" quotePrefix="1">
      <alignment horizontal="right" vertical="center" indent="2"/>
    </xf>
    <xf numFmtId="183" fontId="71" fillId="38" borderId="3" xfId="36" applyNumberFormat="1" applyFont="1" applyFill="1" applyAlignment="1">
      <alignment horizontal="right" vertical="center" indent="2"/>
    </xf>
    <xf numFmtId="180" fontId="71" fillId="38" borderId="1" xfId="99" applyBorder="1" applyAlignment="1">
      <alignment horizontal="left" vertical="center" indent="1"/>
      <protection/>
    </xf>
    <xf numFmtId="183" fontId="71" fillId="38" borderId="1" xfId="99" applyNumberFormat="1" applyBorder="1" applyAlignment="1">
      <alignment horizontal="right" vertical="center" indent="1"/>
      <protection/>
    </xf>
    <xf numFmtId="183" fontId="71" fillId="38" borderId="1" xfId="99" applyNumberFormat="1" applyBorder="1" applyAlignment="1" quotePrefix="1">
      <alignment horizontal="right" vertical="center" indent="2"/>
      <protection/>
    </xf>
    <xf numFmtId="0" fontId="56" fillId="21" borderId="38" xfId="38" applyBorder="1" applyAlignment="1">
      <alignment horizontal="center" vertical="center" wrapText="1"/>
      <protection/>
    </xf>
    <xf numFmtId="0" fontId="56" fillId="21" borderId="39" xfId="38" applyBorder="1" applyAlignment="1">
      <alignment horizontal="center" vertical="center" wrapText="1"/>
      <protection/>
    </xf>
    <xf numFmtId="0" fontId="56" fillId="21" borderId="25" xfId="38" applyBorder="1">
      <alignment horizontal="center" vertical="center"/>
      <protection/>
    </xf>
    <xf numFmtId="0" fontId="56" fillId="21" borderId="23" xfId="38" applyBorder="1">
      <alignment horizontal="center" vertical="center"/>
      <protection/>
    </xf>
    <xf numFmtId="0" fontId="56" fillId="21" borderId="40" xfId="38" applyBorder="1" applyAlignment="1">
      <alignment horizontal="center" vertical="center" wrapText="1"/>
      <protection/>
    </xf>
    <xf numFmtId="0" fontId="56" fillId="21" borderId="41" xfId="38" applyBorder="1" applyAlignment="1">
      <alignment horizontal="center" vertical="center" wrapText="1"/>
      <protection/>
    </xf>
    <xf numFmtId="0" fontId="56" fillId="21" borderId="26" xfId="38" applyBorder="1">
      <alignment horizontal="center" vertical="center"/>
      <protection/>
    </xf>
    <xf numFmtId="0" fontId="56" fillId="21" borderId="42" xfId="38" applyBorder="1" applyAlignment="1">
      <alignment horizontal="center" vertical="center" wrapText="1"/>
      <protection/>
    </xf>
    <xf numFmtId="0" fontId="56" fillId="21" borderId="27" xfId="38" applyBorder="1">
      <alignment horizontal="center" vertical="center"/>
      <protection/>
    </xf>
    <xf numFmtId="0" fontId="56" fillId="21" borderId="28" xfId="38" applyBorder="1">
      <alignment horizontal="center" vertical="center"/>
      <protection/>
    </xf>
    <xf numFmtId="180" fontId="71" fillId="38" borderId="9" xfId="99" applyAlignment="1">
      <alignment horizontal="left" vertical="center"/>
      <protection/>
    </xf>
    <xf numFmtId="180" fontId="71" fillId="38" borderId="3" xfId="36" applyNumberFormat="1" applyFont="1" applyFill="1" applyAlignment="1">
      <alignment horizontal="left" vertical="center"/>
    </xf>
    <xf numFmtId="183" fontId="60" fillId="24" borderId="9" xfId="42" applyNumberFormat="1" applyAlignment="1">
      <alignment horizontal="right" vertical="center" indent="1"/>
    </xf>
    <xf numFmtId="183" fontId="71" fillId="38" borderId="9" xfId="99" applyNumberFormat="1" applyAlignment="1">
      <alignment horizontal="right" vertical="center" indent="1"/>
      <protection/>
    </xf>
    <xf numFmtId="183" fontId="71" fillId="38" borderId="9" xfId="99" applyNumberFormat="1" applyAlignment="1" quotePrefix="1">
      <alignment horizontal="right" vertical="center" indent="2"/>
      <protection/>
    </xf>
  </cellXfs>
  <cellStyles count="9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bold" xfId="42"/>
    <cellStyle name="coltit" xfId="43"/>
    <cellStyle name="Columna títulos" xfId="44"/>
    <cellStyle name="Comma" xfId="45"/>
    <cellStyle name="Comma0" xfId="46"/>
    <cellStyle name="Correcto" xfId="47"/>
    <cellStyle name="cuadro" xfId="48"/>
    <cellStyle name="Currency" xfId="49"/>
    <cellStyle name="Currency0" xfId="50"/>
    <cellStyle name="Date" xfId="51"/>
    <cellStyle name="datos" xfId="52"/>
    <cellStyle name="Encabez. 1" xfId="53"/>
    <cellStyle name="Encabez. 2" xfId="54"/>
    <cellStyle name="Encabezado" xfId="55"/>
    <cellStyle name="Encabezado 3" xfId="56"/>
    <cellStyle name="Encabezado 4" xfId="57"/>
    <cellStyle name="Énfasis1" xfId="58"/>
    <cellStyle name="Énfasis2" xfId="59"/>
    <cellStyle name="Énfasis3" xfId="60"/>
    <cellStyle name="Énfasis4" xfId="61"/>
    <cellStyle name="Énfasis5" xfId="62"/>
    <cellStyle name="Énfasis6" xfId="63"/>
    <cellStyle name="Entrada" xfId="64"/>
    <cellStyle name="Explicación" xfId="65"/>
    <cellStyle name="F2" xfId="66"/>
    <cellStyle name="F3" xfId="67"/>
    <cellStyle name="F4" xfId="68"/>
    <cellStyle name="F5" xfId="69"/>
    <cellStyle name="F6" xfId="70"/>
    <cellStyle name="F7" xfId="71"/>
    <cellStyle name="F8" xfId="72"/>
    <cellStyle name="Fin del cuadro" xfId="73"/>
    <cellStyle name="fincuadro" xfId="74"/>
    <cellStyle name="Fixed" xfId="75"/>
    <cellStyle name="fuente" xfId="76"/>
    <cellStyle name="fuente1" xfId="77"/>
    <cellStyle name="Heading 1" xfId="78"/>
    <cellStyle name="Heading 2" xfId="79"/>
    <cellStyle name="Hyperlink" xfId="80"/>
    <cellStyle name="Followed Hyperlink" xfId="81"/>
    <cellStyle name="Incorrecto" xfId="82"/>
    <cellStyle name="Comma" xfId="83"/>
    <cellStyle name="Comma [0]" xfId="84"/>
    <cellStyle name="mio" xfId="85"/>
    <cellStyle name="Currency" xfId="86"/>
    <cellStyle name="Currency [0]" xfId="87"/>
    <cellStyle name="Neutral" xfId="88"/>
    <cellStyle name="Normal_cuadros para SEC septiembre 02 de Hoteles" xfId="89"/>
    <cellStyle name="Normal_Hoja1" xfId="90"/>
    <cellStyle name="Normal_Hoja1_1" xfId="91"/>
    <cellStyle name="Normal_Hoja1_2" xfId="92"/>
    <cellStyle name="Nota" xfId="93"/>
    <cellStyle name="Percent" xfId="94"/>
    <cellStyle name="Percent" xfId="95"/>
    <cellStyle name="Salida" xfId="96"/>
    <cellStyle name="tabla1" xfId="97"/>
    <cellStyle name="tabla2" xfId="98"/>
    <cellStyle name="tabulados" xfId="99"/>
    <cellStyle name="titulo" xfId="100"/>
    <cellStyle name="Título" xfId="101"/>
    <cellStyle name="Titulo (texto)" xfId="102"/>
    <cellStyle name="total" xfId="103"/>
    <cellStyle name="totcuadro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525"/>
          <c:w val="0.92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v>Mayo 2010</c:v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'C.1'!$B$7:$B$13</c:f>
              <c:strCache>
                <c:ptCount val="7"/>
                <c:pt idx="0">
                  <c:v>    Impuesto sobre los Ingresos Brutos</c:v>
                </c:pt>
                <c:pt idx="1">
                  <c:v>    Alumbrado, barrido y Limpieza</c:v>
                </c:pt>
                <c:pt idx="2">
                  <c:v>    Patentes sobre Veh?culos en General</c:v>
                </c:pt>
                <c:pt idx="3">
                  <c:v>    Impuesto de Sellos</c:v>
                </c:pt>
                <c:pt idx="4">
                  <c:v>    Planes de Pago</c:v>
                </c:pt>
                <c:pt idx="5">
                  <c:v>    Publicidad</c:v>
                </c:pt>
                <c:pt idx="6">
                  <c:v>     Gravamenes varios</c:v>
                </c:pt>
              </c:strCache>
            </c:strRef>
          </c:cat>
          <c:val>
            <c:numRef>
              <c:f>'C.1'!$D$7:$D$13</c:f>
              <c:numCache>
                <c:ptCount val="7"/>
                <c:pt idx="0">
                  <c:v>814.27007959</c:v>
                </c:pt>
                <c:pt idx="1">
                  <c:v>150.1030106</c:v>
                </c:pt>
                <c:pt idx="2">
                  <c:v>30.46982796</c:v>
                </c:pt>
                <c:pt idx="3">
                  <c:v>98.77998570999999</c:v>
                </c:pt>
                <c:pt idx="4">
                  <c:v>48.13634977</c:v>
                </c:pt>
                <c:pt idx="5">
                  <c:v>0.71625355</c:v>
                </c:pt>
                <c:pt idx="6">
                  <c:v>6.081968170000001</c:v>
                </c:pt>
              </c:numCache>
            </c:numRef>
          </c:val>
        </c:ser>
        <c:ser>
          <c:idx val="1"/>
          <c:order val="1"/>
          <c:tx>
            <c:v>Mayo2011</c:v>
          </c:tx>
          <c:spPr>
            <a:solidFill>
              <a:srgbClr val="9696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'C.1'!$C$7:$C$13</c:f>
              <c:numCache>
                <c:ptCount val="7"/>
                <c:pt idx="0">
                  <c:v>1245.96689265</c:v>
                </c:pt>
                <c:pt idx="1">
                  <c:v>163.58540221</c:v>
                </c:pt>
                <c:pt idx="2">
                  <c:v>41.607655529999995</c:v>
                </c:pt>
                <c:pt idx="3">
                  <c:v>117.7515505</c:v>
                </c:pt>
                <c:pt idx="4">
                  <c:v>48.11034562</c:v>
                </c:pt>
                <c:pt idx="5">
                  <c:v>1.35609379</c:v>
                </c:pt>
                <c:pt idx="6">
                  <c:v>8.923869279999998</c:v>
                </c:pt>
              </c:numCache>
            </c:numRef>
          </c:val>
        </c:ser>
        <c:axId val="54474762"/>
        <c:axId val="20510811"/>
      </c:bar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pesos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4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75"/>
          <c:y val="0.95525"/>
          <c:w val="0.216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025"/>
          <c:y val="0.13475"/>
          <c:w val="0.37375"/>
          <c:h val="0.6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'G.2'!$B$41:$B$46</c:f>
              <c:strCache/>
            </c:strRef>
          </c:cat>
          <c:val>
            <c:numRef>
              <c:f>'G.2'!$C$41:$C$46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11</xdr:col>
      <xdr:colOff>9525</xdr:colOff>
      <xdr:row>28</xdr:row>
      <xdr:rowOff>47625</xdr:rowOff>
    </xdr:to>
    <xdr:graphicFrame>
      <xdr:nvGraphicFramePr>
        <xdr:cNvPr id="1" name="Chart 16"/>
        <xdr:cNvGraphicFramePr/>
      </xdr:nvGraphicFramePr>
      <xdr:xfrm>
        <a:off x="771525" y="7239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19</xdr:row>
      <xdr:rowOff>47625</xdr:rowOff>
    </xdr:from>
    <xdr:to>
      <xdr:col>5</xdr:col>
      <xdr:colOff>285750</xdr:colOff>
      <xdr:row>20</xdr:row>
      <xdr:rowOff>104775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3457575" y="352425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+36,6%</a:t>
          </a:r>
        </a:p>
      </xdr:txBody>
    </xdr:sp>
    <xdr:clientData/>
  </xdr:twoCellAnchor>
  <xdr:twoCellAnchor>
    <xdr:from>
      <xdr:col>5</xdr:col>
      <xdr:colOff>523875</xdr:colOff>
      <xdr:row>17</xdr:row>
      <xdr:rowOff>142875</xdr:rowOff>
    </xdr:from>
    <xdr:to>
      <xdr:col>6</xdr:col>
      <xdr:colOff>390525</xdr:colOff>
      <xdr:row>19</xdr:row>
      <xdr:rowOff>47625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4333875" y="331470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+19,2%</a:t>
          </a:r>
        </a:p>
      </xdr:txBody>
    </xdr:sp>
    <xdr:clientData/>
  </xdr:twoCellAnchor>
  <xdr:twoCellAnchor>
    <xdr:from>
      <xdr:col>3</xdr:col>
      <xdr:colOff>257175</xdr:colOff>
      <xdr:row>17</xdr:row>
      <xdr:rowOff>76200</xdr:rowOff>
    </xdr:from>
    <xdr:to>
      <xdr:col>4</xdr:col>
      <xdr:colOff>133350</xdr:colOff>
      <xdr:row>18</xdr:row>
      <xdr:rowOff>123825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2543175" y="324802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+9,0%</a:t>
          </a:r>
        </a:p>
      </xdr:txBody>
    </xdr:sp>
    <xdr:clientData/>
  </xdr:twoCellAnchor>
  <xdr:twoCellAnchor>
    <xdr:from>
      <xdr:col>2</xdr:col>
      <xdr:colOff>190500</xdr:colOff>
      <xdr:row>3</xdr:row>
      <xdr:rowOff>76200</xdr:rowOff>
    </xdr:from>
    <xdr:to>
      <xdr:col>2</xdr:col>
      <xdr:colOff>666750</xdr:colOff>
      <xdr:row>4</xdr:row>
      <xdr:rowOff>76200</xdr:rowOff>
    </xdr:to>
    <xdr:sp>
      <xdr:nvSpPr>
        <xdr:cNvPr id="5" name="AutoShape 20"/>
        <xdr:cNvSpPr>
          <a:spLocks/>
        </xdr:cNvSpPr>
      </xdr:nvSpPr>
      <xdr:spPr>
        <a:xfrm>
          <a:off x="1714500" y="1114425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</xdr:row>
      <xdr:rowOff>66675</xdr:rowOff>
    </xdr:from>
    <xdr:to>
      <xdr:col>2</xdr:col>
      <xdr:colOff>742950</xdr:colOff>
      <xdr:row>3</xdr:row>
      <xdr:rowOff>114300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638300" y="95250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+53,0%</a:t>
          </a:r>
        </a:p>
      </xdr:txBody>
    </xdr:sp>
    <xdr:clientData/>
  </xdr:twoCellAnchor>
  <xdr:twoCellAnchor>
    <xdr:from>
      <xdr:col>6</xdr:col>
      <xdr:colOff>695325</xdr:colOff>
      <xdr:row>19</xdr:row>
      <xdr:rowOff>47625</xdr:rowOff>
    </xdr:from>
    <xdr:to>
      <xdr:col>7</xdr:col>
      <xdr:colOff>552450</xdr:colOff>
      <xdr:row>20</xdr:row>
      <xdr:rowOff>104775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5267325" y="352425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-0,1%</a:t>
          </a:r>
        </a:p>
      </xdr:txBody>
    </xdr:sp>
    <xdr:clientData/>
  </xdr:twoCellAnchor>
  <xdr:twoCellAnchor>
    <xdr:from>
      <xdr:col>3</xdr:col>
      <xdr:colOff>371475</xdr:colOff>
      <xdr:row>18</xdr:row>
      <xdr:rowOff>104775</xdr:rowOff>
    </xdr:from>
    <xdr:to>
      <xdr:col>4</xdr:col>
      <xdr:colOff>85725</xdr:colOff>
      <xdr:row>19</xdr:row>
      <xdr:rowOff>85725</xdr:rowOff>
    </xdr:to>
    <xdr:sp>
      <xdr:nvSpPr>
        <xdr:cNvPr id="8" name="AutoShape 23"/>
        <xdr:cNvSpPr>
          <a:spLocks/>
        </xdr:cNvSpPr>
      </xdr:nvSpPr>
      <xdr:spPr>
        <a:xfrm>
          <a:off x="2657475" y="3429000"/>
          <a:ext cx="476250" cy="1333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20</xdr:row>
      <xdr:rowOff>76200</xdr:rowOff>
    </xdr:from>
    <xdr:to>
      <xdr:col>5</xdr:col>
      <xdr:colOff>209550</xdr:colOff>
      <xdr:row>21</xdr:row>
      <xdr:rowOff>66675</xdr:rowOff>
    </xdr:to>
    <xdr:sp>
      <xdr:nvSpPr>
        <xdr:cNvPr id="9" name="AutoShape 24"/>
        <xdr:cNvSpPr>
          <a:spLocks/>
        </xdr:cNvSpPr>
      </xdr:nvSpPr>
      <xdr:spPr>
        <a:xfrm>
          <a:off x="3543300" y="3705225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19</xdr:row>
      <xdr:rowOff>9525</xdr:rowOff>
    </xdr:from>
    <xdr:to>
      <xdr:col>6</xdr:col>
      <xdr:colOff>314325</xdr:colOff>
      <xdr:row>20</xdr:row>
      <xdr:rowOff>9525</xdr:rowOff>
    </xdr:to>
    <xdr:sp>
      <xdr:nvSpPr>
        <xdr:cNvPr id="10" name="AutoShape 25"/>
        <xdr:cNvSpPr>
          <a:spLocks/>
        </xdr:cNvSpPr>
      </xdr:nvSpPr>
      <xdr:spPr>
        <a:xfrm>
          <a:off x="4410075" y="3486150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38100</xdr:rowOff>
    </xdr:from>
    <xdr:to>
      <xdr:col>7</xdr:col>
      <xdr:colOff>466725</xdr:colOff>
      <xdr:row>21</xdr:row>
      <xdr:rowOff>28575</xdr:rowOff>
    </xdr:to>
    <xdr:sp>
      <xdr:nvSpPr>
        <xdr:cNvPr id="11" name="AutoShape 26"/>
        <xdr:cNvSpPr>
          <a:spLocks/>
        </xdr:cNvSpPr>
      </xdr:nvSpPr>
      <xdr:spPr>
        <a:xfrm>
          <a:off x="5324475" y="3667125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20</xdr:row>
      <xdr:rowOff>142875</xdr:rowOff>
    </xdr:from>
    <xdr:to>
      <xdr:col>8</xdr:col>
      <xdr:colOff>657225</xdr:colOff>
      <xdr:row>21</xdr:row>
      <xdr:rowOff>152400</xdr:rowOff>
    </xdr:to>
    <xdr:sp>
      <xdr:nvSpPr>
        <xdr:cNvPr id="12" name="AutoShape 27"/>
        <xdr:cNvSpPr>
          <a:spLocks/>
        </xdr:cNvSpPr>
      </xdr:nvSpPr>
      <xdr:spPr>
        <a:xfrm>
          <a:off x="6267450" y="3771900"/>
          <a:ext cx="476250" cy="1619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8</xdr:col>
      <xdr:colOff>723900</xdr:colOff>
      <xdr:row>21</xdr:row>
      <xdr:rowOff>38100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6191250" y="36195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+89,3%</a:t>
          </a:r>
        </a:p>
      </xdr:txBody>
    </xdr:sp>
    <xdr:clientData/>
  </xdr:twoCellAnchor>
  <xdr:twoCellAnchor>
    <xdr:from>
      <xdr:col>9</xdr:col>
      <xdr:colOff>257175</xdr:colOff>
      <xdr:row>20</xdr:row>
      <xdr:rowOff>142875</xdr:rowOff>
    </xdr:from>
    <xdr:to>
      <xdr:col>9</xdr:col>
      <xdr:colOff>742950</xdr:colOff>
      <xdr:row>21</xdr:row>
      <xdr:rowOff>133350</xdr:rowOff>
    </xdr:to>
    <xdr:sp>
      <xdr:nvSpPr>
        <xdr:cNvPr id="14" name="AutoShape 30"/>
        <xdr:cNvSpPr>
          <a:spLocks/>
        </xdr:cNvSpPr>
      </xdr:nvSpPr>
      <xdr:spPr>
        <a:xfrm>
          <a:off x="7115175" y="3771900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19</xdr:row>
      <xdr:rowOff>123825</xdr:rowOff>
    </xdr:from>
    <xdr:to>
      <xdr:col>10</xdr:col>
      <xdr:colOff>38100</xdr:colOff>
      <xdr:row>21</xdr:row>
      <xdr:rowOff>28575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7029450" y="360045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+46,7%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10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62025" y="723900"/>
        <a:ext cx="7200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tabSelected="1" workbookViewId="0" topLeftCell="A1">
      <selection activeCell="B1" sqref="B1:F1"/>
    </sheetView>
  </sheetViews>
  <sheetFormatPr defaultColWidth="11.421875" defaultRowHeight="12.75"/>
  <cols>
    <col min="1" max="1" width="17.140625" style="0" customWidth="1"/>
    <col min="2" max="2" width="36.8515625" style="0" customWidth="1"/>
    <col min="3" max="6" width="12.7109375" style="0" customWidth="1"/>
  </cols>
  <sheetData>
    <row r="1" spans="2:10" ht="57" customHeight="1">
      <c r="B1" s="52" t="s">
        <v>58</v>
      </c>
      <c r="C1" s="52"/>
      <c r="D1" s="52"/>
      <c r="E1" s="52"/>
      <c r="F1" s="52"/>
      <c r="G1" s="6"/>
      <c r="H1" s="6"/>
      <c r="I1" s="6"/>
      <c r="J1" s="6"/>
    </row>
    <row r="2" spans="2:11" ht="27.75" customHeight="1">
      <c r="B2" s="58" t="s">
        <v>19</v>
      </c>
      <c r="C2" s="55">
        <v>2011</v>
      </c>
      <c r="D2" s="55">
        <v>2010</v>
      </c>
      <c r="E2" s="55" t="s">
        <v>55</v>
      </c>
      <c r="F2" s="56"/>
      <c r="G2" s="10"/>
      <c r="H2" s="16"/>
      <c r="I2" s="16"/>
      <c r="J2" s="16"/>
      <c r="K2" s="9"/>
    </row>
    <row r="3" spans="2:11" ht="27.75" customHeight="1">
      <c r="B3" s="59"/>
      <c r="C3" s="57"/>
      <c r="D3" s="57"/>
      <c r="E3" s="49" t="s">
        <v>54</v>
      </c>
      <c r="F3" s="50" t="s">
        <v>0</v>
      </c>
      <c r="G3" s="10"/>
      <c r="H3" s="16"/>
      <c r="I3" s="16"/>
      <c r="J3" s="16"/>
      <c r="K3" s="9"/>
    </row>
    <row r="4" spans="2:11" ht="27.75" customHeight="1">
      <c r="B4" s="60"/>
      <c r="C4" s="61" t="s">
        <v>53</v>
      </c>
      <c r="D4" s="61"/>
      <c r="E4" s="61"/>
      <c r="F4" s="51" t="s">
        <v>52</v>
      </c>
      <c r="G4" s="10"/>
      <c r="H4" s="16"/>
      <c r="I4" s="16"/>
      <c r="J4" s="16"/>
      <c r="K4" s="9"/>
    </row>
    <row r="5" spans="2:11" ht="22.5" customHeight="1">
      <c r="B5" s="47" t="s">
        <v>15</v>
      </c>
      <c r="C5" s="48">
        <f>+C6+C14</f>
        <v>1880.18081647</v>
      </c>
      <c r="D5" s="48">
        <f>+D6+D14</f>
        <v>1335.9684553499997</v>
      </c>
      <c r="E5" s="48">
        <f>+C5-D5</f>
        <v>544.2123611200004</v>
      </c>
      <c r="F5" s="48">
        <f>+(C5-D5)/D5*100</f>
        <v>40.73541998245959</v>
      </c>
      <c r="G5" s="20"/>
      <c r="H5" s="16"/>
      <c r="I5" s="16"/>
      <c r="J5" s="16"/>
      <c r="K5" s="9"/>
    </row>
    <row r="6" spans="2:11" ht="22.5" customHeight="1">
      <c r="B6" s="44" t="s">
        <v>16</v>
      </c>
      <c r="C6" s="46">
        <f>SUM(C7:C13)</f>
        <v>1627.30180958</v>
      </c>
      <c r="D6" s="46">
        <f>SUM(D7:D13)</f>
        <v>1148.5574753499998</v>
      </c>
      <c r="E6" s="46">
        <f>+C6-D6</f>
        <v>478.7443342300003</v>
      </c>
      <c r="F6" s="46">
        <f>+(C6-D6)/D6*100</f>
        <v>41.682227011244045</v>
      </c>
      <c r="G6" s="20"/>
      <c r="H6" s="41"/>
      <c r="I6" s="41"/>
      <c r="J6" s="16"/>
      <c r="K6" s="9"/>
    </row>
    <row r="7" spans="2:11" ht="22.5" customHeight="1">
      <c r="B7" s="43" t="s">
        <v>20</v>
      </c>
      <c r="C7" s="45">
        <v>1245.96689265</v>
      </c>
      <c r="D7" s="45">
        <v>814.27007959</v>
      </c>
      <c r="E7" s="45">
        <f aca="true" t="shared" si="0" ref="E7:E13">+C7-D7</f>
        <v>431.69681306000007</v>
      </c>
      <c r="F7" s="45">
        <f aca="true" t="shared" si="1" ref="F7:F13">+(C7-D7)/D7*100</f>
        <v>53.01641603696987</v>
      </c>
      <c r="G7" s="20"/>
      <c r="H7" s="41"/>
      <c r="I7" s="41"/>
      <c r="J7" s="16"/>
      <c r="K7" s="9"/>
    </row>
    <row r="8" spans="2:10" ht="22.5" customHeight="1">
      <c r="B8" s="43" t="s">
        <v>56</v>
      </c>
      <c r="C8" s="45">
        <v>163.58540221</v>
      </c>
      <c r="D8" s="45">
        <v>150.1030106</v>
      </c>
      <c r="E8" s="45">
        <f t="shared" si="0"/>
        <v>13.482391610000008</v>
      </c>
      <c r="F8" s="45">
        <f t="shared" si="1"/>
        <v>8.982092734920807</v>
      </c>
      <c r="G8" s="20"/>
      <c r="H8" s="42"/>
      <c r="I8" s="42"/>
      <c r="J8" s="10"/>
    </row>
    <row r="9" spans="2:10" ht="22.5" customHeight="1">
      <c r="B9" s="43" t="s">
        <v>21</v>
      </c>
      <c r="C9" s="45">
        <v>41.607655529999995</v>
      </c>
      <c r="D9" s="45">
        <v>30.46982796</v>
      </c>
      <c r="E9" s="45">
        <f t="shared" si="0"/>
        <v>11.137827569999995</v>
      </c>
      <c r="F9" s="45">
        <f t="shared" si="1"/>
        <v>36.55362801726825</v>
      </c>
      <c r="G9" s="20"/>
      <c r="H9" s="42"/>
      <c r="I9" s="42"/>
      <c r="J9" s="10"/>
    </row>
    <row r="10" spans="2:10" ht="22.5" customHeight="1">
      <c r="B10" s="43" t="s">
        <v>22</v>
      </c>
      <c r="C10" s="45">
        <v>117.7515505</v>
      </c>
      <c r="D10" s="45">
        <v>98.77998570999999</v>
      </c>
      <c r="E10" s="45">
        <f t="shared" si="0"/>
        <v>18.971564790000002</v>
      </c>
      <c r="F10" s="45">
        <f t="shared" si="1"/>
        <v>19.20587926151058</v>
      </c>
      <c r="G10" s="12"/>
      <c r="H10" s="10"/>
      <c r="I10" s="10"/>
      <c r="J10" s="10"/>
    </row>
    <row r="11" spans="2:10" ht="22.5" customHeight="1">
      <c r="B11" s="43" t="s">
        <v>23</v>
      </c>
      <c r="C11" s="45">
        <v>48.11034562</v>
      </c>
      <c r="D11" s="45">
        <v>48.13634977</v>
      </c>
      <c r="E11" s="45">
        <f t="shared" si="0"/>
        <v>-0.026004150000005666</v>
      </c>
      <c r="F11" s="45">
        <f t="shared" si="1"/>
        <v>-0.054021856921548754</v>
      </c>
      <c r="G11" s="12"/>
      <c r="H11" s="10"/>
      <c r="I11" s="10"/>
      <c r="J11" s="10"/>
    </row>
    <row r="12" spans="2:10" ht="22.5" customHeight="1">
      <c r="B12" s="43" t="s">
        <v>24</v>
      </c>
      <c r="C12" s="45">
        <v>1.35609379</v>
      </c>
      <c r="D12" s="45">
        <v>0.71625355</v>
      </c>
      <c r="E12" s="45">
        <f t="shared" si="0"/>
        <v>0.6398402400000001</v>
      </c>
      <c r="F12" s="45">
        <f t="shared" si="1"/>
        <v>89.3315279205248</v>
      </c>
      <c r="G12" s="12"/>
      <c r="H12" s="10"/>
      <c r="I12" s="10"/>
      <c r="J12" s="10"/>
    </row>
    <row r="13" spans="2:10" ht="22.5" customHeight="1">
      <c r="B13" s="43" t="s">
        <v>25</v>
      </c>
      <c r="C13" s="45">
        <v>8.923869279999998</v>
      </c>
      <c r="D13" s="45">
        <v>6.081968170000001</v>
      </c>
      <c r="E13" s="45">
        <f t="shared" si="0"/>
        <v>2.8419011099999976</v>
      </c>
      <c r="F13" s="45">
        <f t="shared" si="1"/>
        <v>46.72666858103595</v>
      </c>
      <c r="G13" s="12"/>
      <c r="H13" s="1"/>
      <c r="I13" s="1"/>
      <c r="J13" s="1"/>
    </row>
    <row r="14" spans="2:10" ht="22.5" customHeight="1" thickBot="1">
      <c r="B14" s="79" t="s">
        <v>18</v>
      </c>
      <c r="C14" s="80">
        <v>252.87900689000006</v>
      </c>
      <c r="D14" s="80">
        <v>187.41098</v>
      </c>
      <c r="E14" s="80">
        <f>+C14-D14</f>
        <v>65.46802689000006</v>
      </c>
      <c r="F14" s="80">
        <f>+E14/D14*100</f>
        <v>34.932866201329325</v>
      </c>
      <c r="G14" s="12"/>
      <c r="H14" s="1"/>
      <c r="I14" s="1"/>
      <c r="J14" s="1"/>
    </row>
    <row r="15" spans="2:6" ht="24.75" customHeight="1" thickTop="1">
      <c r="B15" s="62" t="s">
        <v>57</v>
      </c>
      <c r="C15" s="62"/>
      <c r="D15" s="62"/>
      <c r="E15" s="62"/>
      <c r="F15" s="62"/>
    </row>
    <row r="16" spans="2:6" ht="6.75" customHeight="1">
      <c r="B16" s="63"/>
      <c r="C16" s="63"/>
      <c r="D16" s="63"/>
      <c r="E16" s="63"/>
      <c r="F16" s="63"/>
    </row>
    <row r="18" spans="2:6" ht="12">
      <c r="B18" s="53"/>
      <c r="C18" s="53"/>
      <c r="D18" s="53"/>
      <c r="E18" s="53"/>
      <c r="F18" s="53"/>
    </row>
    <row r="19" spans="2:6" ht="12">
      <c r="B19" s="54"/>
      <c r="C19" s="54"/>
      <c r="D19" s="54"/>
      <c r="E19" s="54"/>
      <c r="F19" s="54"/>
    </row>
  </sheetData>
  <sheetProtection/>
  <mergeCells count="9">
    <mergeCell ref="B1:F1"/>
    <mergeCell ref="B18:F19"/>
    <mergeCell ref="E2:F2"/>
    <mergeCell ref="C2:C3"/>
    <mergeCell ref="D2:D3"/>
    <mergeCell ref="B2:B4"/>
    <mergeCell ref="C4:E4"/>
    <mergeCell ref="B15:F15"/>
    <mergeCell ref="B16:F16"/>
  </mergeCells>
  <printOptions/>
  <pageMargins left="0.75" right="0.75" top="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"/>
  <sheetViews>
    <sheetView showGridLines="0" workbookViewId="0" topLeftCell="A1">
      <selection activeCell="B1" sqref="B1:K1"/>
    </sheetView>
  </sheetViews>
  <sheetFormatPr defaultColWidth="11.421875" defaultRowHeight="12.75"/>
  <sheetData>
    <row r="1" spans="2:11" s="9" customFormat="1" ht="57" customHeight="1">
      <c r="B1" s="64" t="s">
        <v>67</v>
      </c>
      <c r="C1" s="64"/>
      <c r="D1" s="64"/>
      <c r="E1" s="64"/>
      <c r="F1" s="64"/>
      <c r="G1" s="64"/>
      <c r="H1" s="64"/>
      <c r="I1" s="64"/>
      <c r="J1" s="64"/>
      <c r="K1" s="64"/>
    </row>
    <row r="3" spans="12:13" ht="12">
      <c r="L3" s="9"/>
      <c r="M3" s="9"/>
    </row>
    <row r="4" spans="12:14" ht="12">
      <c r="L4" s="9"/>
      <c r="M4" s="9"/>
      <c r="N4" s="22"/>
    </row>
    <row r="5" spans="12:13" ht="12">
      <c r="L5" s="9"/>
      <c r="M5" s="9"/>
    </row>
    <row r="6" spans="12:13" ht="12">
      <c r="L6" s="9"/>
      <c r="M6" s="9"/>
    </row>
    <row r="7" spans="12:13" ht="12">
      <c r="L7" s="9"/>
      <c r="M7" s="9"/>
    </row>
    <row r="8" spans="12:13" ht="12">
      <c r="L8" s="9"/>
      <c r="M8" s="9"/>
    </row>
    <row r="9" spans="12:13" ht="12">
      <c r="L9" s="9"/>
      <c r="M9" s="9"/>
    </row>
    <row r="10" spans="12:13" ht="12">
      <c r="L10" s="9"/>
      <c r="M10" s="9"/>
    </row>
    <row r="11" spans="12:14" ht="12">
      <c r="L11" s="9"/>
      <c r="M11" s="22"/>
      <c r="N11" s="22"/>
    </row>
    <row r="12" spans="12:14" ht="12">
      <c r="L12" s="9"/>
      <c r="M12" s="22"/>
      <c r="N12" s="22"/>
    </row>
    <row r="13" spans="12:14" ht="12">
      <c r="L13" s="9"/>
      <c r="M13" s="22"/>
      <c r="N13" s="22"/>
    </row>
    <row r="14" spans="13:14" ht="12">
      <c r="M14" s="22"/>
      <c r="N14" s="22"/>
    </row>
    <row r="15" spans="12:14" ht="12">
      <c r="L15" s="39"/>
      <c r="M15" s="22"/>
      <c r="N15" s="22"/>
    </row>
    <row r="16" ht="12">
      <c r="L16" s="39"/>
    </row>
    <row r="17" ht="12">
      <c r="L17" s="39"/>
    </row>
    <row r="18" spans="12:13" ht="12">
      <c r="L18" s="39"/>
      <c r="M18" s="22"/>
    </row>
    <row r="19" ht="12">
      <c r="L19" s="39"/>
    </row>
    <row r="20" ht="12">
      <c r="L20" s="39"/>
    </row>
    <row r="21" ht="12">
      <c r="L21" s="39"/>
    </row>
    <row r="28" ht="27" customHeight="1"/>
    <row r="29" spans="2:11" ht="22.5" customHeight="1">
      <c r="B29" s="62" t="s">
        <v>68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12"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3">
    <mergeCell ref="B29:K29"/>
    <mergeCell ref="B1:K1"/>
    <mergeCell ref="B30:K30"/>
  </mergeCells>
  <printOptions/>
  <pageMargins left="0.75" right="0.75" top="1" bottom="1" header="0" footer="0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15.7109375" style="0" customWidth="1"/>
    <col min="2" max="2" width="36.8515625" style="0" customWidth="1"/>
    <col min="3" max="6" width="12.7109375" style="0" customWidth="1"/>
    <col min="8" max="8" width="13.421875" style="0" bestFit="1" customWidth="1"/>
  </cols>
  <sheetData>
    <row r="1" spans="2:10" ht="57" customHeight="1">
      <c r="B1" s="52" t="s">
        <v>59</v>
      </c>
      <c r="C1" s="52"/>
      <c r="D1" s="52"/>
      <c r="E1" s="52"/>
      <c r="F1" s="52"/>
      <c r="G1" s="8"/>
      <c r="H1" s="8"/>
      <c r="I1" s="8"/>
      <c r="J1" s="8"/>
    </row>
    <row r="2" spans="2:11" s="7" customFormat="1" ht="27.75" customHeight="1">
      <c r="B2" s="69" t="s">
        <v>19</v>
      </c>
      <c r="C2" s="70">
        <v>2011</v>
      </c>
      <c r="D2" s="70">
        <v>2010</v>
      </c>
      <c r="E2" s="70" t="s">
        <v>55</v>
      </c>
      <c r="F2" s="71"/>
      <c r="H2" s="8"/>
      <c r="I2" s="8"/>
      <c r="J2" s="15"/>
      <c r="K2" s="15"/>
    </row>
    <row r="3" spans="2:11" s="7" customFormat="1" ht="27.75" customHeight="1">
      <c r="B3" s="72"/>
      <c r="C3" s="73"/>
      <c r="D3" s="73"/>
      <c r="E3" s="49" t="s">
        <v>54</v>
      </c>
      <c r="F3" s="74" t="s">
        <v>0</v>
      </c>
      <c r="H3" s="14"/>
      <c r="I3" s="14"/>
      <c r="J3" s="15"/>
      <c r="K3" s="15"/>
    </row>
    <row r="4" spans="2:11" s="7" customFormat="1" ht="27.75" customHeight="1">
      <c r="B4" s="75"/>
      <c r="C4" s="76" t="s">
        <v>53</v>
      </c>
      <c r="D4" s="76"/>
      <c r="E4" s="76"/>
      <c r="F4" s="77" t="s">
        <v>52</v>
      </c>
      <c r="H4" s="14"/>
      <c r="I4" s="14"/>
      <c r="J4" s="15"/>
      <c r="K4" s="15"/>
    </row>
    <row r="5" spans="2:11" s="7" customFormat="1" ht="22.5" customHeight="1">
      <c r="B5" s="47" t="s">
        <v>15</v>
      </c>
      <c r="C5" s="48">
        <f>+C6+C14</f>
        <v>9180.11958256</v>
      </c>
      <c r="D5" s="48">
        <f>+D6+D14</f>
        <v>6584.028996539999</v>
      </c>
      <c r="E5" s="48">
        <f>+C5-D5</f>
        <v>2596.090586020002</v>
      </c>
      <c r="F5" s="68">
        <f>+(C5-D5)/D5*100</f>
        <v>39.43012078750389</v>
      </c>
      <c r="G5" s="26"/>
      <c r="H5" s="14"/>
      <c r="I5" s="14"/>
      <c r="J5" s="26"/>
      <c r="K5" s="15"/>
    </row>
    <row r="6" spans="2:11" s="7" customFormat="1" ht="22.5" customHeight="1">
      <c r="B6" s="44" t="s">
        <v>16</v>
      </c>
      <c r="C6" s="46">
        <f>SUM(C7:C13)</f>
        <v>8186.2124714</v>
      </c>
      <c r="D6" s="46">
        <f>SUM(D7:D13)</f>
        <v>5853.997296539999</v>
      </c>
      <c r="E6" s="46">
        <f>+C6-D6</f>
        <v>2332.215174860001</v>
      </c>
      <c r="F6" s="46">
        <f>+(C6-D6)/D6*100</f>
        <v>39.83970365409043</v>
      </c>
      <c r="G6" s="26"/>
      <c r="H6" s="14"/>
      <c r="I6" s="14"/>
      <c r="J6" s="26"/>
      <c r="K6" s="15"/>
    </row>
    <row r="7" spans="2:11" s="7" customFormat="1" ht="22.5" customHeight="1">
      <c r="B7" s="65" t="s">
        <v>20</v>
      </c>
      <c r="C7" s="67">
        <v>5910.23101397</v>
      </c>
      <c r="D7" s="67">
        <v>3981.0613826100002</v>
      </c>
      <c r="E7" s="67">
        <f aca="true" t="shared" si="0" ref="E7:E14">+C7-D7</f>
        <v>1929.16963136</v>
      </c>
      <c r="F7" s="67">
        <f aca="true" t="shared" si="1" ref="F7:F14">+(C7-D7)/D7*100</f>
        <v>48.45867586435526</v>
      </c>
      <c r="G7" s="26"/>
      <c r="H7" s="14"/>
      <c r="I7" s="14"/>
      <c r="J7" s="26"/>
      <c r="K7" s="15"/>
    </row>
    <row r="8" spans="2:11" s="7" customFormat="1" ht="22.5" customHeight="1">
      <c r="B8" s="65" t="s">
        <v>56</v>
      </c>
      <c r="C8" s="67">
        <v>754.5966172799999</v>
      </c>
      <c r="D8" s="67">
        <v>696.8717482899999</v>
      </c>
      <c r="E8" s="67">
        <f t="shared" si="0"/>
        <v>57.724868990000004</v>
      </c>
      <c r="F8" s="67">
        <f t="shared" si="1"/>
        <v>8.283427923666963</v>
      </c>
      <c r="H8" s="15"/>
      <c r="I8" s="15"/>
      <c r="J8" s="26"/>
      <c r="K8" s="15"/>
    </row>
    <row r="9" spans="2:11" s="7" customFormat="1" ht="22.5" customHeight="1">
      <c r="B9" s="65" t="s">
        <v>21</v>
      </c>
      <c r="C9" s="67">
        <v>586.0498946299999</v>
      </c>
      <c r="D9" s="67">
        <v>450.61707880999995</v>
      </c>
      <c r="E9" s="67">
        <f t="shared" si="0"/>
        <v>135.43281581999997</v>
      </c>
      <c r="F9" s="67">
        <f t="shared" si="1"/>
        <v>30.0549673300564</v>
      </c>
      <c r="H9" s="26"/>
      <c r="I9" s="26"/>
      <c r="J9" s="26"/>
      <c r="K9" s="15"/>
    </row>
    <row r="10" spans="2:11" s="7" customFormat="1" ht="22.5" customHeight="1">
      <c r="B10" s="65" t="s">
        <v>22</v>
      </c>
      <c r="C10" s="67">
        <v>621.78593551</v>
      </c>
      <c r="D10" s="67">
        <v>456.99181883999995</v>
      </c>
      <c r="E10" s="67">
        <f t="shared" si="0"/>
        <v>164.79411667</v>
      </c>
      <c r="F10" s="67">
        <f t="shared" si="1"/>
        <v>36.06062731895361</v>
      </c>
      <c r="H10" s="26"/>
      <c r="I10" s="26"/>
      <c r="K10" s="15"/>
    </row>
    <row r="11" spans="2:11" s="7" customFormat="1" ht="22.5" customHeight="1">
      <c r="B11" s="65" t="s">
        <v>23</v>
      </c>
      <c r="C11" s="67">
        <v>244.92719171999997</v>
      </c>
      <c r="D11" s="67">
        <v>225.13650969</v>
      </c>
      <c r="E11" s="67">
        <f t="shared" si="0"/>
        <v>19.79068202999997</v>
      </c>
      <c r="F11" s="67">
        <f t="shared" si="1"/>
        <v>8.790525382689196</v>
      </c>
      <c r="H11" s="26"/>
      <c r="I11" s="26"/>
      <c r="K11" s="15"/>
    </row>
    <row r="12" spans="2:11" s="7" customFormat="1" ht="22.5" customHeight="1">
      <c r="B12" s="65" t="s">
        <v>24</v>
      </c>
      <c r="C12" s="67">
        <v>16.03383521</v>
      </c>
      <c r="D12" s="67">
        <v>15.189987409999999</v>
      </c>
      <c r="E12" s="67">
        <f t="shared" si="0"/>
        <v>0.8438478000000007</v>
      </c>
      <c r="F12" s="67">
        <f t="shared" si="1"/>
        <v>5.555289660375043</v>
      </c>
      <c r="K12" s="15"/>
    </row>
    <row r="13" spans="2:11" s="7" customFormat="1" ht="22.5" customHeight="1">
      <c r="B13" s="65" t="s">
        <v>25</v>
      </c>
      <c r="C13" s="67">
        <v>52.587983079999994</v>
      </c>
      <c r="D13" s="67">
        <v>28.12877089</v>
      </c>
      <c r="E13" s="67">
        <f t="shared" si="0"/>
        <v>24.459212189999995</v>
      </c>
      <c r="F13" s="67">
        <f t="shared" si="1"/>
        <v>86.95442927687765</v>
      </c>
      <c r="K13" s="15"/>
    </row>
    <row r="14" spans="2:6" s="7" customFormat="1" ht="22.5" customHeight="1" thickBot="1">
      <c r="B14" s="79" t="s">
        <v>18</v>
      </c>
      <c r="C14" s="80">
        <v>993.90711116</v>
      </c>
      <c r="D14" s="80">
        <v>730.0317</v>
      </c>
      <c r="E14" s="80">
        <f t="shared" si="0"/>
        <v>263.87541116</v>
      </c>
      <c r="F14" s="80">
        <f t="shared" si="1"/>
        <v>36.14574698057632</v>
      </c>
    </row>
    <row r="15" spans="2:6" ht="25.5" customHeight="1" thickTop="1">
      <c r="B15" s="62" t="s">
        <v>62</v>
      </c>
      <c r="C15" s="62"/>
      <c r="D15" s="62"/>
      <c r="E15" s="62"/>
      <c r="F15" s="62"/>
    </row>
    <row r="16" spans="2:6" ht="6.75" customHeight="1">
      <c r="B16" s="78"/>
      <c r="C16" s="78"/>
      <c r="D16" s="78"/>
      <c r="E16" s="78"/>
      <c r="F16" s="78"/>
    </row>
    <row r="18" spans="2:6" ht="12">
      <c r="B18" s="53"/>
      <c r="C18" s="53"/>
      <c r="D18" s="53"/>
      <c r="E18" s="53"/>
      <c r="F18" s="53"/>
    </row>
    <row r="19" spans="2:6" ht="12">
      <c r="B19" s="54"/>
      <c r="C19" s="54"/>
      <c r="D19" s="54"/>
      <c r="E19" s="54"/>
      <c r="F19" s="54"/>
    </row>
  </sheetData>
  <sheetProtection/>
  <mergeCells count="9">
    <mergeCell ref="B1:F1"/>
    <mergeCell ref="B18:F19"/>
    <mergeCell ref="E2:F2"/>
    <mergeCell ref="C2:C3"/>
    <mergeCell ref="D2:D3"/>
    <mergeCell ref="B2:B4"/>
    <mergeCell ref="C4:E4"/>
    <mergeCell ref="B15:F15"/>
    <mergeCell ref="B16:F16"/>
  </mergeCells>
  <printOptions/>
  <pageMargins left="0.75" right="0.75" top="1" bottom="1" header="0" footer="0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"/>
  <sheetViews>
    <sheetView showGridLines="0" workbookViewId="0" topLeftCell="A1">
      <selection activeCell="A4" sqref="A4:IV6"/>
    </sheetView>
  </sheetViews>
  <sheetFormatPr defaultColWidth="11.421875" defaultRowHeight="12.75"/>
  <cols>
    <col min="1" max="1" width="23.28125" style="0" customWidth="1"/>
    <col min="2" max="2" width="31.421875" style="0" customWidth="1"/>
    <col min="3" max="4" width="16.8515625" style="0" customWidth="1"/>
  </cols>
  <sheetData>
    <row r="1" spans="2:6" ht="57" customHeight="1">
      <c r="B1" s="52" t="s">
        <v>60</v>
      </c>
      <c r="C1" s="52"/>
      <c r="D1" s="52"/>
      <c r="E1" s="1"/>
      <c r="F1" s="22"/>
    </row>
    <row r="2" spans="2:7" ht="27.75" customHeight="1">
      <c r="B2" s="69" t="s">
        <v>2</v>
      </c>
      <c r="C2" s="82" t="s">
        <v>9</v>
      </c>
      <c r="D2" s="83" t="s">
        <v>10</v>
      </c>
      <c r="E2" s="42"/>
      <c r="F2" s="22"/>
      <c r="G2" s="9"/>
    </row>
    <row r="3" spans="2:7" ht="27.75" customHeight="1">
      <c r="B3" s="75"/>
      <c r="C3" s="84" t="s">
        <v>53</v>
      </c>
      <c r="D3" s="77" t="s">
        <v>52</v>
      </c>
      <c r="E3" s="42"/>
      <c r="F3" s="22"/>
      <c r="G3" s="9"/>
    </row>
    <row r="4" spans="2:7" ht="22.5" customHeight="1">
      <c r="B4" s="47" t="s">
        <v>1</v>
      </c>
      <c r="C4" s="48">
        <f>+C5+C6</f>
        <v>9180.11958256</v>
      </c>
      <c r="D4" s="48">
        <f>+D5+D6</f>
        <v>100</v>
      </c>
      <c r="E4" s="9"/>
      <c r="F4" s="22"/>
      <c r="G4" s="9"/>
    </row>
    <row r="5" spans="2:7" ht="22.5" customHeight="1">
      <c r="B5" s="65" t="s">
        <v>26</v>
      </c>
      <c r="C5" s="67">
        <v>8186.2124714</v>
      </c>
      <c r="D5" s="67">
        <f>+C5/C4*100</f>
        <v>89.17326618437322</v>
      </c>
      <c r="E5" s="27"/>
      <c r="F5" s="22"/>
      <c r="G5" s="9"/>
    </row>
    <row r="6" spans="2:7" ht="22.5" customHeight="1" thickBot="1">
      <c r="B6" s="86" t="s">
        <v>27</v>
      </c>
      <c r="C6" s="89">
        <v>993.90711116</v>
      </c>
      <c r="D6" s="89">
        <f>+C6/C4*100</f>
        <v>10.826733815626785</v>
      </c>
      <c r="E6" s="17"/>
      <c r="F6" s="22"/>
      <c r="G6" s="9"/>
    </row>
    <row r="7" spans="2:4" ht="27" customHeight="1" thickTop="1">
      <c r="B7" s="62" t="s">
        <v>62</v>
      </c>
      <c r="C7" s="62"/>
      <c r="D7" s="62"/>
    </row>
    <row r="8" spans="2:4" ht="7.5" customHeight="1">
      <c r="B8" s="78"/>
      <c r="C8" s="78"/>
      <c r="D8" s="78"/>
    </row>
  </sheetData>
  <sheetProtection/>
  <mergeCells count="4">
    <mergeCell ref="B1:D1"/>
    <mergeCell ref="B2:B3"/>
    <mergeCell ref="B7:D7"/>
    <mergeCell ref="B8:D8"/>
  </mergeCells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I9"/>
  <sheetViews>
    <sheetView showGridLines="0" workbookViewId="0" topLeftCell="A1">
      <selection activeCell="B1" sqref="B1:E1"/>
    </sheetView>
  </sheetViews>
  <sheetFormatPr defaultColWidth="11.421875" defaultRowHeight="12.75"/>
  <cols>
    <col min="1" max="1" width="18.140625" style="0" customWidth="1"/>
    <col min="2" max="2" width="34.140625" style="0" customWidth="1"/>
    <col min="3" max="3" width="12.28125" style="0" customWidth="1"/>
    <col min="4" max="4" width="11.28125" style="0" customWidth="1"/>
    <col min="5" max="5" width="12.140625" style="0" customWidth="1"/>
  </cols>
  <sheetData>
    <row r="1" spans="2:5" ht="57" customHeight="1">
      <c r="B1" s="52" t="s">
        <v>64</v>
      </c>
      <c r="C1" s="52"/>
      <c r="D1" s="52"/>
      <c r="E1" s="52"/>
    </row>
    <row r="2" spans="2:9" ht="21.75" customHeight="1">
      <c r="B2" s="69"/>
      <c r="C2" s="70">
        <v>2011</v>
      </c>
      <c r="D2" s="70">
        <v>2010</v>
      </c>
      <c r="E2" s="93" t="s">
        <v>11</v>
      </c>
      <c r="F2" s="9"/>
      <c r="G2" s="23"/>
      <c r="H2" s="21"/>
      <c r="I2" s="22"/>
    </row>
    <row r="3" spans="2:9" ht="27.75" customHeight="1">
      <c r="B3" s="72"/>
      <c r="C3" s="73"/>
      <c r="D3" s="73"/>
      <c r="E3" s="94"/>
      <c r="F3" s="9"/>
      <c r="G3" s="22"/>
      <c r="H3" s="9"/>
      <c r="I3" s="9"/>
    </row>
    <row r="4" spans="2:9" ht="27.75" customHeight="1">
      <c r="B4" s="75"/>
      <c r="C4" s="76" t="s">
        <v>53</v>
      </c>
      <c r="D4" s="76"/>
      <c r="E4" s="77" t="s">
        <v>52</v>
      </c>
      <c r="F4" s="9"/>
      <c r="G4" s="22"/>
      <c r="H4" s="9"/>
      <c r="I4" s="9"/>
    </row>
    <row r="5" spans="2:9" ht="22.5" customHeight="1">
      <c r="B5" s="90" t="s">
        <v>14</v>
      </c>
      <c r="C5" s="91">
        <v>38495.65437483001</v>
      </c>
      <c r="D5" s="91">
        <v>29377.28448928</v>
      </c>
      <c r="E5" s="92">
        <f>+(C5-D5)/D5*100</f>
        <v>31.038845298575424</v>
      </c>
      <c r="F5" s="18"/>
      <c r="G5" s="23"/>
      <c r="H5" s="21"/>
      <c r="I5" s="9"/>
    </row>
    <row r="6" spans="2:9" ht="22.5" customHeight="1" thickBot="1">
      <c r="B6" s="86" t="s">
        <v>17</v>
      </c>
      <c r="C6" s="87">
        <v>5910.23101397</v>
      </c>
      <c r="D6" s="87">
        <v>3981.0613826100002</v>
      </c>
      <c r="E6" s="88">
        <f>+(C6-D6)/D6*100</f>
        <v>48.45867586435526</v>
      </c>
      <c r="F6" s="9"/>
      <c r="G6" s="23"/>
      <c r="H6" s="23"/>
      <c r="I6" s="22"/>
    </row>
    <row r="7" spans="2:8" ht="16.5" customHeight="1" thickTop="1">
      <c r="B7" s="62" t="s">
        <v>61</v>
      </c>
      <c r="C7" s="62"/>
      <c r="D7" s="62"/>
      <c r="E7" s="62"/>
      <c r="F7" s="9"/>
      <c r="G7" s="22"/>
      <c r="H7" s="22"/>
    </row>
    <row r="8" spans="2:8" ht="21" customHeight="1">
      <c r="B8" s="62" t="s">
        <v>63</v>
      </c>
      <c r="C8" s="62"/>
      <c r="D8" s="62"/>
      <c r="E8" s="62"/>
      <c r="G8" s="9"/>
      <c r="H8" s="9"/>
    </row>
    <row r="9" spans="2:5" ht="6.75" customHeight="1">
      <c r="B9" s="78"/>
      <c r="C9" s="78"/>
      <c r="D9" s="78"/>
      <c r="E9" s="78"/>
    </row>
  </sheetData>
  <sheetProtection/>
  <mergeCells count="9">
    <mergeCell ref="B7:E7"/>
    <mergeCell ref="B8:E8"/>
    <mergeCell ref="B9:E9"/>
    <mergeCell ref="B1:E1"/>
    <mergeCell ref="C2:C3"/>
    <mergeCell ref="D2:D3"/>
    <mergeCell ref="E2:E3"/>
    <mergeCell ref="B2:B4"/>
    <mergeCell ref="C4:D4"/>
  </mergeCells>
  <printOptions/>
  <pageMargins left="0.75" right="0.75" top="1" bottom="1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519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18.421875" style="0" customWidth="1"/>
    <col min="2" max="2" width="16.140625" style="0" customWidth="1"/>
    <col min="3" max="3" width="12.421875" style="0" customWidth="1"/>
    <col min="4" max="4" width="11.8515625" style="0" customWidth="1"/>
    <col min="5" max="5" width="13.8515625" style="0" customWidth="1"/>
    <col min="6" max="6" width="13.140625" style="0" customWidth="1"/>
    <col min="8" max="8" width="11.7109375" style="0" bestFit="1" customWidth="1"/>
    <col min="9" max="9" width="9.140625" style="0" bestFit="1" customWidth="1"/>
  </cols>
  <sheetData>
    <row r="1" spans="2:6" ht="57" customHeight="1">
      <c r="B1" s="52" t="s">
        <v>65</v>
      </c>
      <c r="C1" s="52"/>
      <c r="D1" s="52"/>
      <c r="E1" s="52"/>
      <c r="F1" s="52"/>
    </row>
    <row r="2" spans="2:13" ht="27.75" customHeight="1">
      <c r="B2" s="95" t="s">
        <v>13</v>
      </c>
      <c r="C2" s="96">
        <v>2011</v>
      </c>
      <c r="D2" s="96">
        <v>2010</v>
      </c>
      <c r="E2" s="97" t="s">
        <v>12</v>
      </c>
      <c r="F2" s="98" t="s">
        <v>11</v>
      </c>
      <c r="G2" s="22"/>
      <c r="H2" s="22"/>
      <c r="I2" s="22"/>
      <c r="J2" s="22"/>
      <c r="K2" s="22"/>
      <c r="L2" s="22"/>
      <c r="M2" s="22"/>
    </row>
    <row r="3" spans="2:13" ht="27.75" customHeight="1">
      <c r="B3" s="99"/>
      <c r="C3" s="73"/>
      <c r="D3" s="73"/>
      <c r="E3" s="85"/>
      <c r="F3" s="100"/>
      <c r="G3" s="22"/>
      <c r="H3" s="22"/>
      <c r="I3" s="9"/>
      <c r="J3" s="22"/>
      <c r="K3" s="22"/>
      <c r="L3" s="22"/>
      <c r="M3" s="22"/>
    </row>
    <row r="4" spans="2:15" ht="27.75" customHeight="1">
      <c r="B4" s="101"/>
      <c r="C4" s="102" t="s">
        <v>53</v>
      </c>
      <c r="D4" s="102"/>
      <c r="E4" s="102"/>
      <c r="F4" s="51" t="s">
        <v>52</v>
      </c>
      <c r="G4" s="22"/>
      <c r="H4" s="22"/>
      <c r="I4" s="9"/>
      <c r="K4" s="29"/>
      <c r="L4" s="29"/>
      <c r="M4" s="28"/>
      <c r="N4" s="28"/>
      <c r="O4" s="24"/>
    </row>
    <row r="5" spans="2:9" ht="22.5" customHeight="1">
      <c r="B5" s="81" t="s">
        <v>1</v>
      </c>
      <c r="C5" s="105">
        <f>SUM(C6:C29)</f>
        <v>51486.16949999999</v>
      </c>
      <c r="D5" s="105">
        <f>SUM(D6:D29)</f>
        <v>38139.2834</v>
      </c>
      <c r="E5" s="46">
        <f>+C5-D5</f>
        <v>13346.886099999989</v>
      </c>
      <c r="F5" s="66">
        <f>+(C5-D5)/D5*100</f>
        <v>34.995115036692034</v>
      </c>
      <c r="G5" s="22"/>
      <c r="I5" s="24"/>
    </row>
    <row r="6" spans="2:12" ht="22.5" customHeight="1">
      <c r="B6" s="103" t="s">
        <v>28</v>
      </c>
      <c r="C6" s="106">
        <v>10419.728900000002</v>
      </c>
      <c r="D6" s="106">
        <v>7878.3321000000005</v>
      </c>
      <c r="E6" s="67">
        <f>+C6-D6</f>
        <v>2541.3968000000013</v>
      </c>
      <c r="F6" s="107">
        <f>+(C6-D6)/D6*100</f>
        <v>32.25805624517912</v>
      </c>
      <c r="G6" s="25"/>
      <c r="I6" s="19"/>
      <c r="J6" s="24"/>
      <c r="K6" s="11"/>
      <c r="L6" s="19"/>
    </row>
    <row r="7" spans="2:12" ht="22.5" customHeight="1">
      <c r="B7" s="103" t="s">
        <v>29</v>
      </c>
      <c r="C7" s="106">
        <v>1348.2948999999999</v>
      </c>
      <c r="D7" s="106">
        <v>992.7799000000001</v>
      </c>
      <c r="E7" s="67">
        <f>+C7-D7</f>
        <v>355.51499999999976</v>
      </c>
      <c r="F7" s="107">
        <f aca="true" t="shared" si="0" ref="F7:F29">+(C7-D7)/D7*100</f>
        <v>35.81005215758294</v>
      </c>
      <c r="G7" s="25"/>
      <c r="I7" s="19"/>
      <c r="J7" s="19"/>
      <c r="K7" s="11"/>
      <c r="L7" s="19"/>
    </row>
    <row r="8" spans="2:12" ht="22.5" customHeight="1">
      <c r="B8" s="103" t="s">
        <v>30</v>
      </c>
      <c r="C8" s="106">
        <v>4452.019700000001</v>
      </c>
      <c r="D8" s="106">
        <v>3275.7142000000003</v>
      </c>
      <c r="E8" s="67">
        <f aca="true" t="shared" si="1" ref="E8:E29">+C8-D8</f>
        <v>1176.3055000000004</v>
      </c>
      <c r="F8" s="107">
        <f t="shared" si="0"/>
        <v>35.909894092714204</v>
      </c>
      <c r="G8" s="25"/>
      <c r="I8" s="19"/>
      <c r="J8" s="19"/>
      <c r="K8" s="11"/>
      <c r="L8" s="19"/>
    </row>
    <row r="9" spans="2:12" ht="22.5" customHeight="1">
      <c r="B9" s="103" t="s">
        <v>31</v>
      </c>
      <c r="C9" s="106">
        <v>1927.5095000000001</v>
      </c>
      <c r="D9" s="106">
        <v>1419.3969000000002</v>
      </c>
      <c r="E9" s="67">
        <f t="shared" si="1"/>
        <v>508.11259999999993</v>
      </c>
      <c r="F9" s="107">
        <f t="shared" si="0"/>
        <v>35.797781438017786</v>
      </c>
      <c r="G9" s="25"/>
      <c r="I9" s="19"/>
      <c r="J9" s="19"/>
      <c r="K9" s="11"/>
      <c r="L9" s="19"/>
    </row>
    <row r="10" spans="2:12" ht="22.5" customHeight="1">
      <c r="B10" s="103" t="s">
        <v>32</v>
      </c>
      <c r="C10" s="106">
        <v>2516.3127999999997</v>
      </c>
      <c r="D10" s="106">
        <v>1846.9119999999998</v>
      </c>
      <c r="E10" s="67">
        <f t="shared" si="1"/>
        <v>669.4007999999999</v>
      </c>
      <c r="F10" s="107">
        <f t="shared" si="0"/>
        <v>36.24432566359415</v>
      </c>
      <c r="G10" s="25"/>
      <c r="I10" s="19"/>
      <c r="J10" s="19"/>
      <c r="K10" s="11"/>
      <c r="L10" s="19"/>
    </row>
    <row r="11" spans="2:12" ht="22.5" customHeight="1">
      <c r="B11" s="103" t="s">
        <v>33</v>
      </c>
      <c r="C11" s="106">
        <v>840.6788</v>
      </c>
      <c r="D11" s="106">
        <v>622.8822</v>
      </c>
      <c r="E11" s="67">
        <f t="shared" si="1"/>
        <v>217.7966</v>
      </c>
      <c r="F11" s="107">
        <f t="shared" si="0"/>
        <v>34.96593737949166</v>
      </c>
      <c r="G11" s="25"/>
      <c r="I11" s="19"/>
      <c r="J11" s="19"/>
      <c r="K11" s="11"/>
      <c r="L11" s="19"/>
    </row>
    <row r="12" spans="2:12" ht="22.5" customHeight="1">
      <c r="B12" s="103" t="s">
        <v>34</v>
      </c>
      <c r="C12" s="106">
        <v>2451.9289000000003</v>
      </c>
      <c r="D12" s="106">
        <v>1806.0618</v>
      </c>
      <c r="E12" s="67">
        <f t="shared" si="1"/>
        <v>645.8671000000004</v>
      </c>
      <c r="F12" s="107">
        <f t="shared" si="0"/>
        <v>35.761074178081856</v>
      </c>
      <c r="G12" s="25"/>
      <c r="I12" s="19"/>
      <c r="J12" s="19"/>
      <c r="K12" s="11"/>
      <c r="L12" s="19"/>
    </row>
    <row r="13" spans="2:12" ht="22.5" customHeight="1">
      <c r="B13" s="103" t="s">
        <v>35</v>
      </c>
      <c r="C13" s="106">
        <v>1819.3507</v>
      </c>
      <c r="D13" s="106">
        <v>1338.0945000000002</v>
      </c>
      <c r="E13" s="67">
        <f t="shared" si="1"/>
        <v>481.2561999999998</v>
      </c>
      <c r="F13" s="107">
        <f t="shared" si="0"/>
        <v>35.96578567507749</v>
      </c>
      <c r="G13" s="25"/>
      <c r="I13" s="19"/>
      <c r="J13" s="19"/>
      <c r="K13" s="11"/>
      <c r="L13" s="19"/>
    </row>
    <row r="14" spans="2:12" ht="22.5" customHeight="1">
      <c r="B14" s="103" t="s">
        <v>36</v>
      </c>
      <c r="C14" s="106">
        <v>1444.2645000000002</v>
      </c>
      <c r="D14" s="106">
        <v>1064.3617000000002</v>
      </c>
      <c r="E14" s="67">
        <f t="shared" si="1"/>
        <v>379.90280000000007</v>
      </c>
      <c r="F14" s="107">
        <f t="shared" si="0"/>
        <v>35.69301676300453</v>
      </c>
      <c r="G14" s="11"/>
      <c r="I14" s="19"/>
      <c r="J14" s="19"/>
      <c r="K14" s="11"/>
      <c r="L14" s="19"/>
    </row>
    <row r="15" spans="2:12" ht="22.5" customHeight="1">
      <c r="B15" s="103" t="s">
        <v>37</v>
      </c>
      <c r="C15" s="106">
        <v>939.0559000000001</v>
      </c>
      <c r="D15" s="106">
        <v>696.5565000000001</v>
      </c>
      <c r="E15" s="67">
        <f t="shared" si="1"/>
        <v>242.49939999999992</v>
      </c>
      <c r="F15" s="107">
        <f t="shared" si="0"/>
        <v>34.81403159686255</v>
      </c>
      <c r="G15" s="11"/>
      <c r="I15" s="19"/>
      <c r="J15" s="19"/>
      <c r="K15" s="11"/>
      <c r="L15" s="19"/>
    </row>
    <row r="16" spans="2:12" ht="22.5" customHeight="1">
      <c r="B16" s="103" t="s">
        <v>38</v>
      </c>
      <c r="C16" s="106">
        <v>1029.3286</v>
      </c>
      <c r="D16" s="106">
        <v>759.2359000000001</v>
      </c>
      <c r="E16" s="67">
        <f t="shared" si="1"/>
        <v>270.0926999999999</v>
      </c>
      <c r="F16" s="107">
        <f t="shared" si="0"/>
        <v>35.57427935112129</v>
      </c>
      <c r="G16" s="11"/>
      <c r="I16" s="19"/>
      <c r="J16" s="19"/>
      <c r="K16" s="11"/>
      <c r="L16" s="19"/>
    </row>
    <row r="17" spans="2:12" ht="22.5" customHeight="1">
      <c r="B17" s="103" t="s">
        <v>39</v>
      </c>
      <c r="C17" s="106">
        <v>2107.4161999999997</v>
      </c>
      <c r="D17" s="106">
        <v>1552.2015000000001</v>
      </c>
      <c r="E17" s="67">
        <f t="shared" si="1"/>
        <v>555.2146999999995</v>
      </c>
      <c r="F17" s="107">
        <f t="shared" si="0"/>
        <v>35.76949899868023</v>
      </c>
      <c r="G17" s="11"/>
      <c r="I17" s="19"/>
      <c r="J17" s="19"/>
      <c r="K17" s="11"/>
      <c r="L17" s="19"/>
    </row>
    <row r="18" spans="2:12" ht="22.5" customHeight="1">
      <c r="B18" s="103" t="s">
        <v>40</v>
      </c>
      <c r="C18" s="106">
        <v>1730.3989000000001</v>
      </c>
      <c r="D18" s="106">
        <v>1274.5926</v>
      </c>
      <c r="E18" s="67">
        <f t="shared" si="1"/>
        <v>455.8063000000002</v>
      </c>
      <c r="F18" s="107">
        <f t="shared" si="0"/>
        <v>35.76094039773965</v>
      </c>
      <c r="G18" s="11"/>
      <c r="I18" s="19"/>
      <c r="J18" s="19"/>
      <c r="K18" s="11"/>
      <c r="L18" s="19"/>
    </row>
    <row r="19" spans="2:12" ht="22.5" customHeight="1">
      <c r="B19" s="103" t="s">
        <v>41</v>
      </c>
      <c r="C19" s="106">
        <v>918.3955</v>
      </c>
      <c r="D19" s="106">
        <v>677.6837</v>
      </c>
      <c r="E19" s="67">
        <f t="shared" si="1"/>
        <v>240.71179999999993</v>
      </c>
      <c r="F19" s="107">
        <f t="shared" si="0"/>
        <v>35.51978600046009</v>
      </c>
      <c r="G19" s="11"/>
      <c r="I19" s="19"/>
      <c r="J19" s="19"/>
      <c r="K19" s="11"/>
      <c r="L19" s="19"/>
    </row>
    <row r="20" spans="2:12" ht="22.5" customHeight="1">
      <c r="B20" s="103" t="s">
        <v>42</v>
      </c>
      <c r="C20" s="106">
        <v>1276.147</v>
      </c>
      <c r="D20" s="106">
        <v>940.7683</v>
      </c>
      <c r="E20" s="67">
        <f t="shared" si="1"/>
        <v>335.3787</v>
      </c>
      <c r="F20" s="107">
        <f t="shared" si="0"/>
        <v>35.64944737189805</v>
      </c>
      <c r="G20" s="11"/>
      <c r="I20" s="19"/>
      <c r="J20" s="19"/>
      <c r="K20" s="11"/>
      <c r="L20" s="19"/>
    </row>
    <row r="21" spans="2:12" ht="22.5" customHeight="1">
      <c r="B21" s="103" t="s">
        <v>43</v>
      </c>
      <c r="C21" s="106">
        <v>1981.4405000000002</v>
      </c>
      <c r="D21" s="106">
        <v>1460.5575000000001</v>
      </c>
      <c r="E21" s="67">
        <f t="shared" si="1"/>
        <v>520.883</v>
      </c>
      <c r="F21" s="107">
        <f t="shared" si="0"/>
        <v>35.66329980161685</v>
      </c>
      <c r="G21" s="11"/>
      <c r="I21" s="19"/>
      <c r="J21" s="19"/>
      <c r="K21" s="11"/>
      <c r="L21" s="19"/>
    </row>
    <row r="22" spans="2:12" ht="22.5" customHeight="1">
      <c r="B22" s="103" t="s">
        <v>44</v>
      </c>
      <c r="C22" s="106">
        <v>1670.415</v>
      </c>
      <c r="D22" s="106">
        <v>1228.554</v>
      </c>
      <c r="E22" s="67">
        <f t="shared" si="1"/>
        <v>441.8609999999999</v>
      </c>
      <c r="F22" s="107">
        <f t="shared" si="0"/>
        <v>35.965940447062145</v>
      </c>
      <c r="G22" s="11"/>
      <c r="I22" s="19"/>
      <c r="J22" s="19"/>
      <c r="K22" s="11"/>
      <c r="L22" s="19"/>
    </row>
    <row r="23" spans="2:12" ht="22.5" customHeight="1">
      <c r="B23" s="103" t="s">
        <v>45</v>
      </c>
      <c r="C23" s="106">
        <v>1143.9542999999999</v>
      </c>
      <c r="D23" s="106">
        <v>843.0142000000001</v>
      </c>
      <c r="E23" s="67">
        <f t="shared" si="1"/>
        <v>300.9400999999998</v>
      </c>
      <c r="F23" s="107">
        <f t="shared" si="0"/>
        <v>35.69810567840966</v>
      </c>
      <c r="G23" s="11"/>
      <c r="I23" s="19"/>
      <c r="J23" s="19"/>
      <c r="K23" s="11"/>
      <c r="L23" s="19"/>
    </row>
    <row r="24" spans="2:12" ht="22.5" customHeight="1">
      <c r="B24" s="103" t="s">
        <v>46</v>
      </c>
      <c r="C24" s="106">
        <v>824.2525</v>
      </c>
      <c r="D24" s="106">
        <v>612.1831</v>
      </c>
      <c r="E24" s="67">
        <f t="shared" si="1"/>
        <v>212.0694000000001</v>
      </c>
      <c r="F24" s="107">
        <f t="shared" si="0"/>
        <v>34.641498597396776</v>
      </c>
      <c r="G24" s="11"/>
      <c r="I24" s="19"/>
      <c r="J24" s="19"/>
      <c r="K24" s="11"/>
      <c r="L24" s="19"/>
    </row>
    <row r="25" spans="2:12" ht="22.5" customHeight="1">
      <c r="B25" s="103" t="s">
        <v>47</v>
      </c>
      <c r="C25" s="106">
        <v>4539.4336</v>
      </c>
      <c r="D25" s="106">
        <v>3350.4673999999995</v>
      </c>
      <c r="E25" s="67">
        <f t="shared" si="1"/>
        <v>1188.9662000000008</v>
      </c>
      <c r="F25" s="107">
        <f t="shared" si="0"/>
        <v>35.4865771862159</v>
      </c>
      <c r="G25" s="11"/>
      <c r="I25" s="19"/>
      <c r="J25" s="19"/>
      <c r="K25" s="11"/>
      <c r="L25" s="19"/>
    </row>
    <row r="26" spans="2:12" ht="22.5" customHeight="1">
      <c r="B26" s="103" t="s">
        <v>48</v>
      </c>
      <c r="C26" s="106">
        <v>2080.3486000000003</v>
      </c>
      <c r="D26" s="106">
        <v>1533.0391000000002</v>
      </c>
      <c r="E26" s="67">
        <f t="shared" si="1"/>
        <v>547.3095000000001</v>
      </c>
      <c r="F26" s="107">
        <f t="shared" si="0"/>
        <v>35.700948527666384</v>
      </c>
      <c r="G26" s="11"/>
      <c r="I26" s="19"/>
      <c r="J26" s="19"/>
      <c r="K26" s="11"/>
      <c r="L26" s="19"/>
    </row>
    <row r="27" spans="2:12" ht="22.5" customHeight="1">
      <c r="B27" s="103" t="s">
        <v>49</v>
      </c>
      <c r="C27" s="106">
        <v>2398.8813999999998</v>
      </c>
      <c r="D27" s="106">
        <v>1765.7522</v>
      </c>
      <c r="E27" s="67">
        <f t="shared" si="1"/>
        <v>633.1291999999999</v>
      </c>
      <c r="F27" s="107">
        <f t="shared" si="0"/>
        <v>35.85606179621353</v>
      </c>
      <c r="G27" s="11"/>
      <c r="I27" s="19"/>
      <c r="J27" s="19"/>
      <c r="K27" s="11"/>
      <c r="L27" s="19"/>
    </row>
    <row r="28" spans="2:12" ht="22.5" customHeight="1">
      <c r="B28" s="103" t="s">
        <v>50</v>
      </c>
      <c r="C28" s="106">
        <v>632.7056</v>
      </c>
      <c r="D28" s="106">
        <v>470.1104</v>
      </c>
      <c r="E28" s="67">
        <f t="shared" si="1"/>
        <v>162.59519999999998</v>
      </c>
      <c r="F28" s="107">
        <f t="shared" si="0"/>
        <v>34.58659923286104</v>
      </c>
      <c r="G28" s="11"/>
      <c r="I28" s="19"/>
      <c r="J28" s="19"/>
      <c r="K28" s="11"/>
      <c r="L28" s="19"/>
    </row>
    <row r="29" spans="2:12" ht="22.5" customHeight="1" thickBot="1">
      <c r="B29" s="104" t="s">
        <v>51</v>
      </c>
      <c r="C29" s="87">
        <v>993.9072</v>
      </c>
      <c r="D29" s="87">
        <v>730.0317</v>
      </c>
      <c r="E29" s="89">
        <f t="shared" si="1"/>
        <v>263.8755</v>
      </c>
      <c r="F29" s="88">
        <f t="shared" si="0"/>
        <v>36.14575914991088</v>
      </c>
      <c r="G29" s="25"/>
      <c r="I29" s="19"/>
      <c r="L29" s="19"/>
    </row>
    <row r="30" spans="2:14" ht="27" customHeight="1" thickTop="1">
      <c r="B30" s="62" t="s">
        <v>66</v>
      </c>
      <c r="C30" s="62"/>
      <c r="D30" s="62"/>
      <c r="E30" s="62"/>
      <c r="F30" s="62"/>
      <c r="L30" s="11"/>
      <c r="M30" s="11"/>
      <c r="N30" s="11"/>
    </row>
    <row r="31" spans="2:14" ht="6.75" customHeight="1">
      <c r="B31" s="78"/>
      <c r="C31" s="78"/>
      <c r="D31" s="78"/>
      <c r="E31" s="78"/>
      <c r="F31" s="78"/>
      <c r="J31" s="11"/>
      <c r="K31" s="11"/>
      <c r="L31" s="11"/>
      <c r="M31" s="11"/>
      <c r="N31" s="11"/>
    </row>
    <row r="32" spans="3:4" ht="12">
      <c r="C32" s="40"/>
      <c r="D32" s="11"/>
    </row>
    <row r="34" spans="2:16" ht="12">
      <c r="B34" s="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"/>
    </row>
    <row r="35" spans="2:16" ht="12">
      <c r="B35" s="2"/>
      <c r="C35" s="2"/>
      <c r="D35" s="2"/>
      <c r="E35" s="2"/>
      <c r="F35" s="2"/>
      <c r="G35" s="2"/>
      <c r="H35" s="2"/>
      <c r="K35" s="2"/>
      <c r="L35" s="2"/>
      <c r="M35" s="2"/>
      <c r="N35" s="2"/>
      <c r="O35" s="2"/>
      <c r="P35" s="2"/>
    </row>
    <row r="36" spans="2:16" ht="12">
      <c r="B36" s="2"/>
      <c r="C36" s="30"/>
      <c r="D36" s="31"/>
      <c r="E36" s="31"/>
      <c r="F36" s="30"/>
      <c r="G36" s="31"/>
      <c r="H36" s="31"/>
      <c r="K36" s="31"/>
      <c r="L36" s="31"/>
      <c r="M36" s="31"/>
      <c r="N36" s="31"/>
      <c r="O36" s="32"/>
      <c r="P36" s="2"/>
    </row>
    <row r="37" spans="2:16" ht="12">
      <c r="B37" s="33"/>
      <c r="C37" s="34"/>
      <c r="D37" s="34"/>
      <c r="E37" s="34"/>
      <c r="F37" s="35"/>
      <c r="G37" s="36"/>
      <c r="H37" s="2"/>
      <c r="K37" s="2"/>
      <c r="L37" s="2"/>
      <c r="M37" s="2"/>
      <c r="N37" s="2"/>
      <c r="O37" s="36"/>
      <c r="P37" s="2"/>
    </row>
    <row r="38" spans="2:16" ht="12">
      <c r="B38" s="33"/>
      <c r="C38" s="34"/>
      <c r="D38" s="34"/>
      <c r="E38" s="34"/>
      <c r="F38" s="34"/>
      <c r="G38" s="36"/>
      <c r="H38" s="2"/>
      <c r="K38" s="2"/>
      <c r="L38" s="2"/>
      <c r="M38" s="2"/>
      <c r="N38" s="2"/>
      <c r="O38" s="36"/>
      <c r="P38" s="2"/>
    </row>
    <row r="39" spans="2:16" ht="12">
      <c r="B39" s="33"/>
      <c r="C39" s="34"/>
      <c r="D39" s="34"/>
      <c r="E39" s="34"/>
      <c r="F39" s="34"/>
      <c r="G39" s="36"/>
      <c r="H39" s="2"/>
      <c r="K39" s="2"/>
      <c r="L39" s="2"/>
      <c r="M39" s="2"/>
      <c r="N39" s="2"/>
      <c r="O39" s="36"/>
      <c r="P39" s="2"/>
    </row>
    <row r="40" spans="2:16" ht="12">
      <c r="B40" s="33"/>
      <c r="C40" s="34"/>
      <c r="D40" s="34"/>
      <c r="E40" s="34"/>
      <c r="F40" s="34"/>
      <c r="G40" s="36"/>
      <c r="H40" s="2"/>
      <c r="K40" s="2"/>
      <c r="L40" s="2"/>
      <c r="M40" s="2"/>
      <c r="N40" s="2"/>
      <c r="O40" s="36"/>
      <c r="P40" s="2"/>
    </row>
    <row r="41" spans="2:16" ht="12">
      <c r="B41" s="33"/>
      <c r="C41" s="34"/>
      <c r="D41" s="34"/>
      <c r="E41" s="34"/>
      <c r="F41" s="34"/>
      <c r="G41" s="36"/>
      <c r="H41" s="2"/>
      <c r="K41" s="2"/>
      <c r="L41" s="2"/>
      <c r="M41" s="2"/>
      <c r="N41" s="2"/>
      <c r="O41" s="36"/>
      <c r="P41" s="2"/>
    </row>
    <row r="42" spans="2:16" ht="12">
      <c r="B42" s="33"/>
      <c r="C42" s="34"/>
      <c r="D42" s="34"/>
      <c r="E42" s="34"/>
      <c r="F42" s="34"/>
      <c r="G42" s="36"/>
      <c r="H42" s="2"/>
      <c r="K42" s="2"/>
      <c r="L42" s="2"/>
      <c r="M42" s="2"/>
      <c r="N42" s="2"/>
      <c r="O42" s="36"/>
      <c r="P42" s="2"/>
    </row>
    <row r="43" spans="2:16" ht="12">
      <c r="B43" s="33"/>
      <c r="C43" s="34"/>
      <c r="D43" s="34"/>
      <c r="E43" s="34"/>
      <c r="F43" s="34"/>
      <c r="G43" s="36"/>
      <c r="H43" s="2"/>
      <c r="K43" s="2"/>
      <c r="L43" s="2"/>
      <c r="M43" s="2"/>
      <c r="N43" s="2"/>
      <c r="O43" s="36"/>
      <c r="P43" s="2"/>
    </row>
    <row r="44" spans="2:16" ht="12">
      <c r="B44" s="33"/>
      <c r="C44" s="34"/>
      <c r="D44" s="34"/>
      <c r="E44" s="34"/>
      <c r="F44" s="34"/>
      <c r="G44" s="36"/>
      <c r="H44" s="2"/>
      <c r="K44" s="2"/>
      <c r="L44" s="2"/>
      <c r="M44" s="2"/>
      <c r="N44" s="2"/>
      <c r="O44" s="36"/>
      <c r="P44" s="2"/>
    </row>
    <row r="45" spans="2:16" ht="12">
      <c r="B45" s="33"/>
      <c r="C45" s="34"/>
      <c r="D45" s="34"/>
      <c r="E45" s="34"/>
      <c r="F45" s="34"/>
      <c r="G45" s="36"/>
      <c r="H45" s="2"/>
      <c r="K45" s="2"/>
      <c r="L45" s="2"/>
      <c r="M45" s="2"/>
      <c r="N45" s="2"/>
      <c r="O45" s="36"/>
      <c r="P45" s="2"/>
    </row>
    <row r="46" spans="2:16" ht="12">
      <c r="B46" s="33"/>
      <c r="C46" s="34"/>
      <c r="D46" s="34"/>
      <c r="E46" s="34"/>
      <c r="F46" s="34"/>
      <c r="G46" s="36"/>
      <c r="H46" s="2"/>
      <c r="K46" s="2"/>
      <c r="L46" s="2"/>
      <c r="M46" s="2"/>
      <c r="N46" s="2"/>
      <c r="O46" s="36"/>
      <c r="P46" s="2"/>
    </row>
    <row r="47" spans="2:16" ht="12">
      <c r="B47" s="33"/>
      <c r="C47" s="34"/>
      <c r="D47" s="34"/>
      <c r="E47" s="34"/>
      <c r="F47" s="34"/>
      <c r="G47" s="36"/>
      <c r="H47" s="2"/>
      <c r="K47" s="2"/>
      <c r="L47" s="2"/>
      <c r="M47" s="2"/>
      <c r="N47" s="2"/>
      <c r="O47" s="36"/>
      <c r="P47" s="2"/>
    </row>
    <row r="48" spans="2:16" ht="12">
      <c r="B48" s="33"/>
      <c r="C48" s="34"/>
      <c r="D48" s="34"/>
      <c r="E48" s="34"/>
      <c r="F48" s="34"/>
      <c r="G48" s="36"/>
      <c r="H48" s="2"/>
      <c r="K48" s="2"/>
      <c r="L48" s="2"/>
      <c r="M48" s="2"/>
      <c r="N48" s="2"/>
      <c r="O48" s="36"/>
      <c r="P48" s="2"/>
    </row>
    <row r="49" spans="2:16" ht="12">
      <c r="B49" s="33"/>
      <c r="C49" s="34"/>
      <c r="D49" s="34"/>
      <c r="E49" s="34"/>
      <c r="F49" s="34"/>
      <c r="G49" s="36"/>
      <c r="H49" s="2"/>
      <c r="K49" s="2"/>
      <c r="L49" s="2"/>
      <c r="M49" s="2"/>
      <c r="N49" s="2"/>
      <c r="O49" s="36"/>
      <c r="P49" s="2"/>
    </row>
    <row r="50" spans="2:16" ht="12">
      <c r="B50" s="33"/>
      <c r="C50" s="34"/>
      <c r="D50" s="34"/>
      <c r="E50" s="34"/>
      <c r="F50" s="34"/>
      <c r="G50" s="36"/>
      <c r="H50" s="2"/>
      <c r="K50" s="2"/>
      <c r="L50" s="2"/>
      <c r="M50" s="2"/>
      <c r="N50" s="2"/>
      <c r="O50" s="36"/>
      <c r="P50" s="2"/>
    </row>
    <row r="51" spans="2:16" ht="12">
      <c r="B51" s="33"/>
      <c r="C51" s="34"/>
      <c r="D51" s="34"/>
      <c r="E51" s="34"/>
      <c r="F51" s="34"/>
      <c r="G51" s="36"/>
      <c r="H51" s="2"/>
      <c r="K51" s="2"/>
      <c r="L51" s="2"/>
      <c r="M51" s="2"/>
      <c r="N51" s="2"/>
      <c r="O51" s="36"/>
      <c r="P51" s="2"/>
    </row>
    <row r="52" spans="2:16" ht="12">
      <c r="B52" s="33"/>
      <c r="C52" s="34"/>
      <c r="D52" s="34"/>
      <c r="E52" s="34"/>
      <c r="F52" s="34"/>
      <c r="G52" s="36"/>
      <c r="H52" s="2"/>
      <c r="K52" s="2"/>
      <c r="L52" s="2"/>
      <c r="M52" s="2"/>
      <c r="N52" s="2"/>
      <c r="O52" s="36"/>
      <c r="P52" s="2"/>
    </row>
    <row r="53" spans="2:16" ht="12">
      <c r="B53" s="33"/>
      <c r="C53" s="34"/>
      <c r="D53" s="34"/>
      <c r="E53" s="34"/>
      <c r="F53" s="34"/>
      <c r="G53" s="36"/>
      <c r="H53" s="2"/>
      <c r="K53" s="2"/>
      <c r="L53" s="2"/>
      <c r="M53" s="2"/>
      <c r="N53" s="2"/>
      <c r="O53" s="36"/>
      <c r="P53" s="2"/>
    </row>
    <row r="54" spans="2:16" ht="12">
      <c r="B54" s="33"/>
      <c r="C54" s="34"/>
      <c r="D54" s="34"/>
      <c r="E54" s="34"/>
      <c r="F54" s="34"/>
      <c r="G54" s="36"/>
      <c r="H54" s="2"/>
      <c r="K54" s="2"/>
      <c r="L54" s="2"/>
      <c r="M54" s="2"/>
      <c r="N54" s="2"/>
      <c r="O54" s="36"/>
      <c r="P54" s="2"/>
    </row>
    <row r="55" spans="2:16" ht="12">
      <c r="B55" s="33"/>
      <c r="C55" s="34"/>
      <c r="D55" s="34"/>
      <c r="E55" s="34"/>
      <c r="F55" s="34"/>
      <c r="G55" s="36"/>
      <c r="H55" s="2"/>
      <c r="K55" s="2"/>
      <c r="L55" s="2"/>
      <c r="M55" s="2"/>
      <c r="N55" s="2"/>
      <c r="O55" s="36"/>
      <c r="P55" s="2"/>
    </row>
    <row r="56" spans="2:16" ht="12">
      <c r="B56" s="33"/>
      <c r="C56" s="34"/>
      <c r="D56" s="34"/>
      <c r="E56" s="34"/>
      <c r="F56" s="34"/>
      <c r="G56" s="36"/>
      <c r="H56" s="2"/>
      <c r="K56" s="2"/>
      <c r="L56" s="2"/>
      <c r="M56" s="2"/>
      <c r="N56" s="2"/>
      <c r="O56" s="36"/>
      <c r="P56" s="2"/>
    </row>
    <row r="57" spans="2:16" ht="12">
      <c r="B57" s="33"/>
      <c r="C57" s="34"/>
      <c r="D57" s="34"/>
      <c r="E57" s="34"/>
      <c r="F57" s="34"/>
      <c r="G57" s="36"/>
      <c r="H57" s="2"/>
      <c r="K57" s="2"/>
      <c r="L57" s="2"/>
      <c r="M57" s="2"/>
      <c r="N57" s="2"/>
      <c r="O57" s="36"/>
      <c r="P57" s="2"/>
    </row>
    <row r="58" spans="2:16" ht="12">
      <c r="B58" s="33"/>
      <c r="C58" s="34"/>
      <c r="D58" s="34"/>
      <c r="E58" s="34"/>
      <c r="F58" s="34"/>
      <c r="G58" s="36"/>
      <c r="H58" s="2"/>
      <c r="I58" s="2"/>
      <c r="K58" s="2"/>
      <c r="L58" s="2"/>
      <c r="M58" s="2"/>
      <c r="N58" s="2"/>
      <c r="O58" s="36"/>
      <c r="P58" s="2"/>
    </row>
    <row r="59" spans="2:16" ht="12">
      <c r="B59" s="33"/>
      <c r="C59" s="34"/>
      <c r="D59" s="34"/>
      <c r="E59" s="34"/>
      <c r="F59" s="34"/>
      <c r="G59" s="36"/>
      <c r="H59" s="2"/>
      <c r="I59" s="2"/>
      <c r="K59" s="2"/>
      <c r="L59" s="2"/>
      <c r="M59" s="2"/>
      <c r="N59" s="2"/>
      <c r="O59" s="36"/>
      <c r="P59" s="2"/>
    </row>
    <row r="60" spans="2:16" ht="12">
      <c r="B60" s="37"/>
      <c r="C60" s="34"/>
      <c r="D60" s="34"/>
      <c r="E60" s="34"/>
      <c r="F60" s="34"/>
      <c r="G60" s="36"/>
      <c r="H60" s="2"/>
      <c r="I60" s="2"/>
      <c r="J60" s="25"/>
      <c r="K60" s="2"/>
      <c r="L60" s="2"/>
      <c r="M60" s="2"/>
      <c r="N60" s="2"/>
      <c r="O60" s="36"/>
      <c r="P60" s="2"/>
    </row>
    <row r="61" spans="2:16" ht="12">
      <c r="B61" s="2"/>
      <c r="C61" s="2"/>
      <c r="D61" s="2"/>
      <c r="E61" s="2"/>
      <c r="F61" s="2"/>
      <c r="G61" s="2"/>
      <c r="H61" s="2"/>
      <c r="I61" s="2"/>
      <c r="J61" s="25"/>
      <c r="K61" s="2"/>
      <c r="L61" s="2"/>
      <c r="M61" s="2"/>
      <c r="N61" s="2"/>
      <c r="O61" s="2"/>
      <c r="P61" s="2"/>
    </row>
    <row r="62" spans="2:16" ht="12">
      <c r="B62" s="2"/>
      <c r="C62" s="2"/>
      <c r="D62" s="2"/>
      <c r="E62" s="2"/>
      <c r="F62" s="2"/>
      <c r="G62" s="2"/>
      <c r="H62" s="2"/>
      <c r="I62" s="2"/>
      <c r="J62" s="25"/>
      <c r="K62" s="2"/>
      <c r="L62" s="2"/>
      <c r="M62" s="2"/>
      <c r="N62" s="2"/>
      <c r="O62" s="2"/>
      <c r="P62" s="2"/>
    </row>
    <row r="63" spans="2:16" ht="12">
      <c r="B63" s="2"/>
      <c r="C63" s="30"/>
      <c r="D63" s="31"/>
      <c r="E63" s="31"/>
      <c r="F63" s="30"/>
      <c r="G63" s="31"/>
      <c r="H63" s="31"/>
      <c r="I63" s="31"/>
      <c r="J63" s="25"/>
      <c r="K63" s="31"/>
      <c r="L63" s="31"/>
      <c r="M63" s="31"/>
      <c r="N63" s="31"/>
      <c r="O63" s="2"/>
      <c r="P63" s="2"/>
    </row>
    <row r="64" spans="2:16" ht="12">
      <c r="B64" s="33"/>
      <c r="C64" s="34"/>
      <c r="D64" s="34"/>
      <c r="E64" s="34"/>
      <c r="F64" s="38"/>
      <c r="G64" s="2"/>
      <c r="H64" s="2"/>
      <c r="I64" s="2"/>
      <c r="J64" s="25"/>
      <c r="K64" s="2"/>
      <c r="L64" s="2"/>
      <c r="M64" s="2"/>
      <c r="N64" s="2"/>
      <c r="O64" s="36"/>
      <c r="P64" s="2"/>
    </row>
    <row r="65" spans="2:16" ht="12">
      <c r="B65" s="33"/>
      <c r="C65" s="34"/>
      <c r="D65" s="34"/>
      <c r="E65" s="34"/>
      <c r="F65" s="38"/>
      <c r="G65" s="2"/>
      <c r="H65" s="2"/>
      <c r="I65" s="2"/>
      <c r="J65" s="25"/>
      <c r="K65" s="2"/>
      <c r="L65" s="2"/>
      <c r="M65" s="2"/>
      <c r="N65" s="2"/>
      <c r="O65" s="36"/>
      <c r="P65" s="2"/>
    </row>
    <row r="66" spans="2:16" ht="12">
      <c r="B66" s="33"/>
      <c r="C66" s="34"/>
      <c r="D66" s="34"/>
      <c r="E66" s="34"/>
      <c r="F66" s="38"/>
      <c r="G66" s="2"/>
      <c r="H66" s="2"/>
      <c r="I66" s="2"/>
      <c r="J66" s="25"/>
      <c r="K66" s="2"/>
      <c r="L66" s="2"/>
      <c r="M66" s="2"/>
      <c r="N66" s="2"/>
      <c r="O66" s="36"/>
      <c r="P66" s="2"/>
    </row>
    <row r="67" spans="2:16" ht="12">
      <c r="B67" s="33"/>
      <c r="C67" s="34"/>
      <c r="D67" s="34"/>
      <c r="E67" s="34"/>
      <c r="F67" s="38"/>
      <c r="G67" s="2"/>
      <c r="H67" s="2"/>
      <c r="I67" s="2"/>
      <c r="J67" s="25"/>
      <c r="K67" s="2"/>
      <c r="L67" s="2"/>
      <c r="M67" s="2"/>
      <c r="N67" s="2"/>
      <c r="O67" s="36"/>
      <c r="P67" s="2"/>
    </row>
    <row r="68" spans="2:16" ht="12">
      <c r="B68" s="33"/>
      <c r="C68" s="34"/>
      <c r="D68" s="34"/>
      <c r="E68" s="34"/>
      <c r="F68" s="38"/>
      <c r="G68" s="2"/>
      <c r="H68" s="2"/>
      <c r="I68" s="2"/>
      <c r="J68" s="25"/>
      <c r="K68" s="2"/>
      <c r="L68" s="2"/>
      <c r="M68" s="2"/>
      <c r="N68" s="2"/>
      <c r="O68" s="36"/>
      <c r="P68" s="2"/>
    </row>
    <row r="69" spans="2:16" ht="12">
      <c r="B69" s="33"/>
      <c r="C69" s="34"/>
      <c r="D69" s="34"/>
      <c r="E69" s="34"/>
      <c r="F69" s="38"/>
      <c r="G69" s="2"/>
      <c r="H69" s="2"/>
      <c r="I69" s="2"/>
      <c r="J69" s="25"/>
      <c r="K69" s="2"/>
      <c r="L69" s="2"/>
      <c r="M69" s="2"/>
      <c r="N69" s="2"/>
      <c r="O69" s="36"/>
      <c r="P69" s="2"/>
    </row>
    <row r="70" spans="2:16" ht="12">
      <c r="B70" s="33"/>
      <c r="C70" s="34"/>
      <c r="D70" s="34"/>
      <c r="E70" s="34"/>
      <c r="F70" s="38"/>
      <c r="G70" s="2"/>
      <c r="H70" s="2"/>
      <c r="I70" s="2"/>
      <c r="J70" s="25"/>
      <c r="K70" s="2"/>
      <c r="L70" s="2"/>
      <c r="M70" s="2"/>
      <c r="N70" s="2"/>
      <c r="O70" s="36"/>
      <c r="P70" s="2"/>
    </row>
    <row r="71" spans="2:16" ht="12">
      <c r="B71" s="33"/>
      <c r="C71" s="34"/>
      <c r="D71" s="34"/>
      <c r="E71" s="34"/>
      <c r="F71" s="38"/>
      <c r="G71" s="2"/>
      <c r="H71" s="2"/>
      <c r="I71" s="2"/>
      <c r="J71" s="25"/>
      <c r="K71" s="2"/>
      <c r="L71" s="2"/>
      <c r="M71" s="2"/>
      <c r="N71" s="2"/>
      <c r="O71" s="36"/>
      <c r="P71" s="2"/>
    </row>
    <row r="72" spans="2:16" ht="12">
      <c r="B72" s="33"/>
      <c r="C72" s="34"/>
      <c r="D72" s="34"/>
      <c r="E72" s="34"/>
      <c r="F72" s="38"/>
      <c r="G72" s="2"/>
      <c r="H72" s="2"/>
      <c r="I72" s="2"/>
      <c r="J72" s="25"/>
      <c r="K72" s="2"/>
      <c r="L72" s="2"/>
      <c r="M72" s="2"/>
      <c r="N72" s="2"/>
      <c r="O72" s="36"/>
      <c r="P72" s="2"/>
    </row>
    <row r="73" spans="2:16" ht="12">
      <c r="B73" s="33"/>
      <c r="C73" s="34"/>
      <c r="D73" s="34"/>
      <c r="E73" s="34"/>
      <c r="F73" s="38"/>
      <c r="G73" s="2"/>
      <c r="H73" s="2"/>
      <c r="I73" s="2"/>
      <c r="J73" s="25"/>
      <c r="K73" s="2"/>
      <c r="L73" s="2"/>
      <c r="M73" s="2"/>
      <c r="N73" s="2"/>
      <c r="O73" s="36"/>
      <c r="P73" s="2"/>
    </row>
    <row r="74" spans="2:16" ht="12">
      <c r="B74" s="33"/>
      <c r="C74" s="34"/>
      <c r="D74" s="34"/>
      <c r="E74" s="34"/>
      <c r="F74" s="38"/>
      <c r="G74" s="2"/>
      <c r="H74" s="2"/>
      <c r="I74" s="2"/>
      <c r="J74" s="25"/>
      <c r="K74" s="2"/>
      <c r="L74" s="2"/>
      <c r="M74" s="2"/>
      <c r="N74" s="2"/>
      <c r="O74" s="36"/>
      <c r="P74" s="2"/>
    </row>
    <row r="75" spans="2:16" ht="12">
      <c r="B75" s="33"/>
      <c r="C75" s="34"/>
      <c r="D75" s="34"/>
      <c r="E75" s="34"/>
      <c r="F75" s="38"/>
      <c r="G75" s="2"/>
      <c r="H75" s="2"/>
      <c r="I75" s="2"/>
      <c r="J75" s="25"/>
      <c r="K75" s="2"/>
      <c r="L75" s="2"/>
      <c r="M75" s="2"/>
      <c r="N75" s="2"/>
      <c r="O75" s="36"/>
      <c r="P75" s="2"/>
    </row>
    <row r="76" spans="2:16" ht="12">
      <c r="B76" s="33"/>
      <c r="C76" s="34"/>
      <c r="D76" s="34"/>
      <c r="E76" s="34"/>
      <c r="F76" s="38"/>
      <c r="G76" s="2"/>
      <c r="H76" s="2"/>
      <c r="I76" s="2"/>
      <c r="J76" s="25"/>
      <c r="K76" s="2"/>
      <c r="L76" s="2"/>
      <c r="M76" s="2"/>
      <c r="N76" s="2"/>
      <c r="O76" s="36"/>
      <c r="P76" s="2"/>
    </row>
    <row r="77" spans="2:16" ht="12">
      <c r="B77" s="33"/>
      <c r="C77" s="34"/>
      <c r="D77" s="34"/>
      <c r="E77" s="34"/>
      <c r="F77" s="38"/>
      <c r="G77" s="2"/>
      <c r="H77" s="2"/>
      <c r="I77" s="2"/>
      <c r="J77" s="25"/>
      <c r="K77" s="2"/>
      <c r="L77" s="2"/>
      <c r="M77" s="2"/>
      <c r="N77" s="2"/>
      <c r="O77" s="36"/>
      <c r="P77" s="2"/>
    </row>
    <row r="78" spans="2:16" ht="12">
      <c r="B78" s="33"/>
      <c r="C78" s="34"/>
      <c r="D78" s="34"/>
      <c r="E78" s="34"/>
      <c r="F78" s="38"/>
      <c r="G78" s="2"/>
      <c r="H78" s="2"/>
      <c r="I78" s="2"/>
      <c r="J78" s="25"/>
      <c r="K78" s="2"/>
      <c r="L78" s="2"/>
      <c r="M78" s="2"/>
      <c r="N78" s="2"/>
      <c r="O78" s="36"/>
      <c r="P78" s="2"/>
    </row>
    <row r="79" spans="2:16" ht="12">
      <c r="B79" s="33"/>
      <c r="C79" s="34"/>
      <c r="D79" s="34"/>
      <c r="E79" s="34"/>
      <c r="F79" s="38"/>
      <c r="G79" s="2"/>
      <c r="H79" s="2"/>
      <c r="I79" s="2"/>
      <c r="J79" s="25"/>
      <c r="K79" s="2"/>
      <c r="L79" s="2"/>
      <c r="M79" s="2"/>
      <c r="N79" s="2"/>
      <c r="O79" s="36"/>
      <c r="P79" s="2"/>
    </row>
    <row r="80" spans="2:16" ht="12">
      <c r="B80" s="33"/>
      <c r="C80" s="34"/>
      <c r="D80" s="34"/>
      <c r="E80" s="34"/>
      <c r="F80" s="38"/>
      <c r="G80" s="2"/>
      <c r="H80" s="2"/>
      <c r="I80" s="2"/>
      <c r="J80" s="25"/>
      <c r="K80" s="2"/>
      <c r="L80" s="2"/>
      <c r="M80" s="2"/>
      <c r="N80" s="2"/>
      <c r="O80" s="36"/>
      <c r="P80" s="2"/>
    </row>
    <row r="81" spans="2:16" ht="12">
      <c r="B81" s="33"/>
      <c r="C81" s="34"/>
      <c r="D81" s="34"/>
      <c r="E81" s="34"/>
      <c r="F81" s="38"/>
      <c r="G81" s="2"/>
      <c r="H81" s="2"/>
      <c r="I81" s="2"/>
      <c r="J81" s="25"/>
      <c r="K81" s="2"/>
      <c r="L81" s="2"/>
      <c r="M81" s="2"/>
      <c r="N81" s="2"/>
      <c r="O81" s="36"/>
      <c r="P81" s="2"/>
    </row>
    <row r="82" spans="2:16" ht="12">
      <c r="B82" s="33"/>
      <c r="C82" s="34"/>
      <c r="D82" s="34"/>
      <c r="E82" s="34"/>
      <c r="F82" s="38"/>
      <c r="G82" s="2"/>
      <c r="H82" s="2"/>
      <c r="I82" s="2"/>
      <c r="J82" s="25"/>
      <c r="K82" s="2"/>
      <c r="L82" s="2"/>
      <c r="M82" s="2"/>
      <c r="N82" s="2"/>
      <c r="O82" s="36"/>
      <c r="P82" s="2"/>
    </row>
    <row r="83" spans="2:16" ht="12">
      <c r="B83" s="33"/>
      <c r="C83" s="34"/>
      <c r="D83" s="34"/>
      <c r="E83" s="34"/>
      <c r="F83" s="38"/>
      <c r="G83" s="2"/>
      <c r="H83" s="2"/>
      <c r="I83" s="2"/>
      <c r="J83" s="25"/>
      <c r="K83" s="2"/>
      <c r="L83" s="2"/>
      <c r="M83" s="2"/>
      <c r="N83" s="2"/>
      <c r="O83" s="36"/>
      <c r="P83" s="2"/>
    </row>
    <row r="84" spans="2:16" ht="12">
      <c r="B84" s="33"/>
      <c r="C84" s="34"/>
      <c r="D84" s="34"/>
      <c r="E84" s="34"/>
      <c r="F84" s="38"/>
      <c r="G84" s="2"/>
      <c r="H84" s="2"/>
      <c r="I84" s="2"/>
      <c r="J84" s="2"/>
      <c r="K84" s="2"/>
      <c r="L84" s="2"/>
      <c r="M84" s="2"/>
      <c r="N84" s="2"/>
      <c r="O84" s="36"/>
      <c r="P84" s="2"/>
    </row>
    <row r="85" spans="2:16" ht="12">
      <c r="B85" s="33"/>
      <c r="C85" s="34"/>
      <c r="D85" s="34"/>
      <c r="E85" s="34"/>
      <c r="F85" s="38"/>
      <c r="G85" s="2"/>
      <c r="H85" s="2"/>
      <c r="I85" s="2"/>
      <c r="J85" s="2"/>
      <c r="K85" s="2"/>
      <c r="L85" s="2"/>
      <c r="M85" s="2"/>
      <c r="N85" s="2"/>
      <c r="O85" s="36"/>
      <c r="P85" s="2"/>
    </row>
    <row r="86" spans="2:16" ht="12">
      <c r="B86" s="33"/>
      <c r="C86" s="34"/>
      <c r="D86" s="34"/>
      <c r="E86" s="34"/>
      <c r="F86" s="38"/>
      <c r="G86" s="2"/>
      <c r="H86" s="2"/>
      <c r="I86" s="2"/>
      <c r="J86" s="2"/>
      <c r="K86" s="2"/>
      <c r="L86" s="2"/>
      <c r="M86" s="2"/>
      <c r="N86" s="2"/>
      <c r="O86" s="36"/>
      <c r="P86" s="2"/>
    </row>
    <row r="87" spans="2:16" ht="12">
      <c r="B87" s="37"/>
      <c r="C87" s="34"/>
      <c r="D87" s="34"/>
      <c r="E87" s="34"/>
      <c r="F87" s="38"/>
      <c r="G87" s="2"/>
      <c r="H87" s="2"/>
      <c r="I87" s="2"/>
      <c r="J87" s="2"/>
      <c r="K87" s="2"/>
      <c r="L87" s="2"/>
      <c r="M87" s="2"/>
      <c r="N87" s="2"/>
      <c r="O87" s="36"/>
      <c r="P87" s="2"/>
    </row>
    <row r="88" spans="2:16" ht="12">
      <c r="B88" s="2"/>
      <c r="C88" s="2"/>
      <c r="D88" s="2"/>
      <c r="E88" s="34"/>
      <c r="F88" s="34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</sheetData>
  <sheetProtection/>
  <mergeCells count="9">
    <mergeCell ref="B30:F30"/>
    <mergeCell ref="B31:F31"/>
    <mergeCell ref="B1:F1"/>
    <mergeCell ref="C2:C3"/>
    <mergeCell ref="D2:D3"/>
    <mergeCell ref="E2:E3"/>
    <mergeCell ref="F2:F3"/>
    <mergeCell ref="B2:B4"/>
    <mergeCell ref="C4:E4"/>
  </mergeCells>
  <printOptions/>
  <pageMargins left="0.75" right="0.75" top="1" bottom="1" header="0" footer="0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4"/>
  <sheetViews>
    <sheetView showGridLines="0" workbookViewId="0" topLeftCell="A1">
      <selection activeCell="B1" sqref="B1:J1"/>
    </sheetView>
  </sheetViews>
  <sheetFormatPr defaultColWidth="11.421875" defaultRowHeight="12.75"/>
  <cols>
    <col min="1" max="1" width="14.28125" style="0" customWidth="1"/>
    <col min="8" max="8" width="16.7109375" style="0" bestFit="1" customWidth="1"/>
    <col min="10" max="10" width="11.421875" style="0" customWidth="1"/>
  </cols>
  <sheetData>
    <row r="1" spans="2:10" ht="57" customHeight="1">
      <c r="B1" s="64" t="s">
        <v>69</v>
      </c>
      <c r="C1" s="64"/>
      <c r="D1" s="64"/>
      <c r="E1" s="64"/>
      <c r="F1" s="64"/>
      <c r="G1" s="64"/>
      <c r="H1" s="64"/>
      <c r="I1" s="64"/>
      <c r="J1" s="64"/>
    </row>
    <row r="2" spans="12:13" ht="12">
      <c r="L2" s="9"/>
      <c r="M2" s="9"/>
    </row>
    <row r="3" spans="12:14" ht="12">
      <c r="L3" s="9"/>
      <c r="M3" s="9"/>
      <c r="N3" s="9"/>
    </row>
    <row r="4" spans="12:13" ht="12">
      <c r="L4" s="9"/>
      <c r="M4" s="9"/>
    </row>
    <row r="5" spans="12:14" ht="12">
      <c r="L5" s="22"/>
      <c r="M5" s="22"/>
      <c r="N5" s="22"/>
    </row>
    <row r="6" spans="12:14" ht="12">
      <c r="L6" s="22"/>
      <c r="M6" s="22"/>
      <c r="N6" s="22"/>
    </row>
    <row r="7" spans="12:14" ht="12">
      <c r="L7" s="22"/>
      <c r="M7" s="22"/>
      <c r="N7" s="22"/>
    </row>
    <row r="8" spans="12:14" ht="12">
      <c r="L8" s="22"/>
      <c r="M8" s="22"/>
      <c r="N8" s="22"/>
    </row>
    <row r="9" spans="12:14" ht="12">
      <c r="L9" s="22"/>
      <c r="M9" s="22"/>
      <c r="N9" s="22"/>
    </row>
    <row r="10" spans="12:14" ht="12">
      <c r="L10" s="22"/>
      <c r="M10" s="22"/>
      <c r="N10" s="22"/>
    </row>
    <row r="11" spans="12:14" ht="12">
      <c r="L11" s="22"/>
      <c r="M11" s="22"/>
      <c r="N11" s="22"/>
    </row>
    <row r="12" spans="12:14" ht="12">
      <c r="L12" s="22"/>
      <c r="M12" s="22"/>
      <c r="N12" s="22"/>
    </row>
    <row r="13" spans="12:14" ht="12">
      <c r="L13" s="22"/>
      <c r="M13" s="22"/>
      <c r="N13" s="22"/>
    </row>
    <row r="14" spans="12:14" ht="12">
      <c r="L14" s="22"/>
      <c r="M14" s="22"/>
      <c r="N14" s="22"/>
    </row>
    <row r="15" spans="12:14" ht="12">
      <c r="L15" s="22"/>
      <c r="M15" s="22"/>
      <c r="N15" s="22"/>
    </row>
    <row r="16" spans="12:14" ht="12">
      <c r="L16" s="22"/>
      <c r="M16" s="22"/>
      <c r="N16" s="22"/>
    </row>
    <row r="17" spans="12:14" ht="12">
      <c r="L17" s="22"/>
      <c r="M17" s="22"/>
      <c r="N17" s="22"/>
    </row>
    <row r="18" spans="12:14" ht="12">
      <c r="L18" s="22"/>
      <c r="M18" s="22"/>
      <c r="N18" s="22"/>
    </row>
    <row r="19" spans="12:14" ht="12">
      <c r="L19" s="22"/>
      <c r="M19" s="22"/>
      <c r="N19" s="22"/>
    </row>
    <row r="20" spans="12:14" ht="12">
      <c r="L20" s="22"/>
      <c r="M20" s="22"/>
      <c r="N20" s="22"/>
    </row>
    <row r="28" spans="2:10" ht="85.5" customHeight="1">
      <c r="B28" s="62" t="s">
        <v>70</v>
      </c>
      <c r="C28" s="62"/>
      <c r="D28" s="62"/>
      <c r="E28" s="62"/>
      <c r="F28" s="62"/>
      <c r="G28" s="62"/>
      <c r="H28" s="62"/>
      <c r="I28" s="62"/>
      <c r="J28" s="62"/>
    </row>
    <row r="29" spans="2:10" ht="3.75" customHeight="1">
      <c r="B29" s="78"/>
      <c r="C29" s="78"/>
      <c r="D29" s="78"/>
      <c r="E29" s="78"/>
      <c r="F29" s="78"/>
      <c r="G29" s="78"/>
      <c r="H29" s="78"/>
      <c r="I29" s="78"/>
      <c r="J29" s="78"/>
    </row>
    <row r="33" spans="2:6" ht="12">
      <c r="B33" s="3"/>
      <c r="C33" s="3"/>
      <c r="D33" s="3"/>
      <c r="E33" s="3"/>
      <c r="F33" s="3"/>
    </row>
    <row r="34" spans="2:6" ht="12">
      <c r="B34" s="3"/>
      <c r="C34" s="3"/>
      <c r="D34" s="3"/>
      <c r="E34" s="3"/>
      <c r="F34" s="3"/>
    </row>
    <row r="35" spans="2:6" ht="12">
      <c r="B35" s="3"/>
      <c r="C35" s="3"/>
      <c r="D35" s="3"/>
      <c r="E35" s="3"/>
      <c r="F35" s="3"/>
    </row>
    <row r="36" spans="2:6" ht="12">
      <c r="B36" s="3"/>
      <c r="C36" s="3"/>
      <c r="D36" s="3"/>
      <c r="E36" s="3"/>
      <c r="F36" s="3"/>
    </row>
    <row r="37" spans="2:6" ht="12">
      <c r="B37" s="13"/>
      <c r="C37" s="13"/>
      <c r="D37" s="13"/>
      <c r="E37" s="3"/>
      <c r="F37" s="3"/>
    </row>
    <row r="38" spans="2:6" ht="12">
      <c r="B38" s="13"/>
      <c r="C38" s="13"/>
      <c r="D38" s="13"/>
      <c r="E38" s="3"/>
      <c r="F38" s="3"/>
    </row>
    <row r="39" spans="2:6" ht="12">
      <c r="B39" s="3"/>
      <c r="C39" s="3"/>
      <c r="D39" s="3"/>
      <c r="E39" s="3"/>
      <c r="F39" s="3"/>
    </row>
    <row r="40" spans="2:6" ht="12">
      <c r="B40" s="3"/>
      <c r="C40" s="3"/>
      <c r="D40" s="3"/>
      <c r="E40" s="3"/>
      <c r="F40" s="3"/>
    </row>
    <row r="41" spans="2:6" ht="12">
      <c r="B41" s="3" t="s">
        <v>3</v>
      </c>
      <c r="C41" s="4">
        <f>+'C.5'!C14+'C.5'!C21+'C.5'!C16+'C.5'!C27+'C.5'!C7+'C.5'!C26</f>
        <v>10282.558500000003</v>
      </c>
      <c r="D41" s="5"/>
      <c r="E41" s="3"/>
      <c r="F41" s="3"/>
    </row>
    <row r="42" spans="2:6" ht="12">
      <c r="B42" s="3" t="s">
        <v>4</v>
      </c>
      <c r="C42" s="4">
        <f>+'C.5'!C9+'C.5'!C10+'C.5'!C12+'C.5'!C13+'C.5'!C18</f>
        <v>10445.500800000002</v>
      </c>
      <c r="D42" s="5"/>
      <c r="E42" s="3"/>
      <c r="F42" s="3"/>
    </row>
    <row r="43" spans="2:6" ht="12">
      <c r="B43" s="3" t="s">
        <v>5</v>
      </c>
      <c r="C43" s="4">
        <f>+'C.5'!C17+'C.5'!C22+'C.5'!C23</f>
        <v>4921.7855</v>
      </c>
      <c r="D43" s="5"/>
      <c r="E43" s="3"/>
      <c r="F43" s="3"/>
    </row>
    <row r="44" spans="2:6" ht="12">
      <c r="B44" s="3" t="s">
        <v>6</v>
      </c>
      <c r="C44" s="4">
        <f>+'C.5'!C6+'C.5'!C15+'C.5'!C8+'C.5'!C25</f>
        <v>20350.238100000002</v>
      </c>
      <c r="D44" s="5"/>
      <c r="E44" s="3"/>
      <c r="F44" s="3"/>
    </row>
    <row r="45" spans="2:6" ht="12">
      <c r="B45" s="3" t="s">
        <v>7</v>
      </c>
      <c r="C45" s="4">
        <f>+'C.5'!C11+'C.5'!C19+'C.5'!C20+'C.5'!C24+'C.5'!C28</f>
        <v>4492.1794</v>
      </c>
      <c r="D45" s="5"/>
      <c r="E45" s="3"/>
      <c r="F45" s="3"/>
    </row>
    <row r="46" spans="2:6" ht="12">
      <c r="B46" s="3" t="s">
        <v>8</v>
      </c>
      <c r="C46" s="4">
        <f>+'C.5'!C29</f>
        <v>993.9072</v>
      </c>
      <c r="D46" s="5"/>
      <c r="E46" s="3"/>
      <c r="F46" s="3"/>
    </row>
    <row r="47" spans="2:6" ht="12">
      <c r="B47" s="3"/>
      <c r="C47" s="4">
        <f>SUM(C41:C46)</f>
        <v>51486.16950000001</v>
      </c>
      <c r="D47" s="4"/>
      <c r="E47" s="3"/>
      <c r="F47" s="3"/>
    </row>
    <row r="48" spans="2:6" ht="12">
      <c r="B48" s="3"/>
      <c r="C48" s="3"/>
      <c r="D48" s="3"/>
      <c r="E48" s="3"/>
      <c r="F48" s="3"/>
    </row>
    <row r="49" spans="2:6" ht="12">
      <c r="B49" s="3"/>
      <c r="C49" s="3"/>
      <c r="D49" s="3"/>
      <c r="E49" s="3"/>
      <c r="F49" s="3"/>
    </row>
    <row r="50" spans="2:6" ht="12">
      <c r="B50" s="3"/>
      <c r="C50" s="3"/>
      <c r="D50" s="3"/>
      <c r="E50" s="3"/>
      <c r="F50" s="3"/>
    </row>
    <row r="51" spans="2:6" ht="12">
      <c r="B51" s="3"/>
      <c r="C51" s="3"/>
      <c r="D51" s="3"/>
      <c r="E51" s="3"/>
      <c r="F51" s="3"/>
    </row>
    <row r="52" spans="2:6" ht="12">
      <c r="B52" s="3"/>
      <c r="C52" s="3"/>
      <c r="D52" s="3"/>
      <c r="E52" s="3"/>
      <c r="F52" s="3"/>
    </row>
    <row r="53" spans="2:4" ht="12">
      <c r="B53" s="2"/>
      <c r="C53" s="2"/>
      <c r="D53" s="2"/>
    </row>
    <row r="54" spans="2:4" ht="12">
      <c r="B54" s="2"/>
      <c r="C54" s="2"/>
      <c r="D54" s="2"/>
    </row>
  </sheetData>
  <sheetProtection/>
  <mergeCells count="3">
    <mergeCell ref="B1:J1"/>
    <mergeCell ref="B28:J28"/>
    <mergeCell ref="B29:J2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FLAVIO</cp:lastModifiedBy>
  <cp:lastPrinted>2010-10-06T13:31:10Z</cp:lastPrinted>
  <dcterms:created xsi:type="dcterms:W3CDTF">2009-04-16T13:16:06Z</dcterms:created>
  <dcterms:modified xsi:type="dcterms:W3CDTF">2011-06-07T18:10:12Z</dcterms:modified>
  <cp:category/>
  <cp:version/>
  <cp:contentType/>
  <cp:contentStatus/>
</cp:coreProperties>
</file>